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Public\Dzial\PPP\PRACOWNICY\ZASADA_P\"/>
    </mc:Choice>
  </mc:AlternateContent>
  <bookViews>
    <workbookView xWindow="0" yWindow="0" windowWidth="28800" windowHeight="14040"/>
  </bookViews>
  <sheets>
    <sheet name="Lista startowa" sheetId="1" r:id="rId1"/>
    <sheet name="Arkusz2" sheetId="2" state="hidden" r:id="rId2"/>
    <sheet name="Kl. generalna" sheetId="6" r:id="rId3"/>
    <sheet name="Klasa 1" sheetId="30" r:id="rId4"/>
    <sheet name="Klasa 2" sheetId="29" r:id="rId5"/>
    <sheet name="Klasa 3" sheetId="28" r:id="rId6"/>
    <sheet name="Klasa 4" sheetId="27" r:id="rId7"/>
    <sheet name="Kl. Klubowa" sheetId="10" r:id="rId8"/>
  </sheets>
  <definedNames>
    <definedName name="_xlnm._FilterDatabase" localSheetId="2" hidden="1">'Kl. generalna'!$A$2:$AT$29</definedName>
    <definedName name="_xlnm._FilterDatabase" localSheetId="3" hidden="1">'Klasa 1'!$A$2:$AT$29</definedName>
    <definedName name="_xlnm._FilterDatabase" localSheetId="4" hidden="1">'Klasa 2'!$A$2:$AT$29</definedName>
    <definedName name="_xlnm._FilterDatabase" localSheetId="5" hidden="1">'Klasa 3'!$A$2:$AT$29</definedName>
    <definedName name="_xlnm._FilterDatabase" localSheetId="6" hidden="1">'Klasa 4'!$A$2:$AT$29</definedName>
    <definedName name="_xlnm._FilterDatabase" localSheetId="0" hidden="1">'Lista startowa'!$A$2:$I$29</definedName>
    <definedName name="_xlnm.Print_Area" localSheetId="2">'Kl. generalna'!$A$1:$AU$29</definedName>
    <definedName name="_xlnm.Print_Area" localSheetId="7">'Kl. Klubowa'!$A$1:$E$12</definedName>
    <definedName name="_xlnm.Print_Area" localSheetId="3">'Klasa 1'!$A$1:$AU$29</definedName>
    <definedName name="_xlnm.Print_Area" localSheetId="4">'Klasa 2'!$A$1:$AU$29</definedName>
    <definedName name="_xlnm.Print_Area" localSheetId="5">'Klasa 3'!$A$1:$AU$29</definedName>
    <definedName name="_xlnm.Print_Area" localSheetId="6">'Klasa 4'!$A$1:$AU$29</definedName>
    <definedName name="_xlnm.Print_Area" localSheetId="0">'Lista startowa'!$A$1:$I$29</definedName>
  </definedNames>
  <calcPr calcId="162913"/>
</workbook>
</file>

<file path=xl/calcChain.xml><?xml version="1.0" encoding="utf-8"?>
<calcChain xmlns="http://schemas.openxmlformats.org/spreadsheetml/2006/main">
  <c r="AE28" i="30" l="1"/>
  <c r="AB28" i="30"/>
  <c r="L27" i="30"/>
  <c r="AE26" i="30"/>
  <c r="Y26" i="30"/>
  <c r="R26" i="30"/>
  <c r="L26" i="30"/>
  <c r="AT25" i="30"/>
  <c r="AT24" i="30"/>
  <c r="AT23" i="30"/>
  <c r="R23" i="30"/>
  <c r="AT22" i="30"/>
  <c r="L22" i="30"/>
  <c r="AT21" i="30"/>
  <c r="AT20" i="30"/>
  <c r="AT19" i="30"/>
  <c r="AT18" i="30"/>
  <c r="AT17" i="30"/>
  <c r="AT16" i="30"/>
  <c r="AT15" i="30"/>
  <c r="AT14" i="30"/>
  <c r="AT13" i="30"/>
  <c r="AT12" i="30"/>
  <c r="AT11" i="30"/>
  <c r="AT10" i="30"/>
  <c r="AT9" i="30"/>
  <c r="AT8" i="30"/>
  <c r="AT7" i="30"/>
  <c r="AT6" i="30"/>
  <c r="AT5" i="30"/>
  <c r="AT4" i="30"/>
  <c r="AT3" i="30"/>
  <c r="AE28" i="29"/>
  <c r="AB28" i="29"/>
  <c r="L27" i="29"/>
  <c r="AE26" i="29"/>
  <c r="Y26" i="29"/>
  <c r="R26" i="29"/>
  <c r="L26" i="29"/>
  <c r="AT25" i="29"/>
  <c r="AT24" i="29"/>
  <c r="AT23" i="29"/>
  <c r="R23" i="29"/>
  <c r="L22" i="29"/>
  <c r="AT22" i="29" s="1"/>
  <c r="AT21" i="29"/>
  <c r="AT20" i="29"/>
  <c r="AT19" i="29"/>
  <c r="AT18" i="29"/>
  <c r="AT17" i="29"/>
  <c r="AT16" i="29"/>
  <c r="AT15" i="29"/>
  <c r="AT14" i="29"/>
  <c r="AT13" i="29"/>
  <c r="AT12" i="29"/>
  <c r="AT11" i="29"/>
  <c r="AT10" i="29"/>
  <c r="AT9" i="29"/>
  <c r="AT8" i="29"/>
  <c r="AT7" i="29"/>
  <c r="AT6" i="29"/>
  <c r="AT5" i="29"/>
  <c r="AT4" i="29"/>
  <c r="AT3" i="29"/>
  <c r="AE28" i="28"/>
  <c r="AB28" i="28"/>
  <c r="L27" i="28"/>
  <c r="AE26" i="28"/>
  <c r="Y26" i="28"/>
  <c r="R26" i="28"/>
  <c r="L26" i="28"/>
  <c r="AT25" i="28"/>
  <c r="AT24" i="28"/>
  <c r="R23" i="28"/>
  <c r="AT23" i="28" s="1"/>
  <c r="L22" i="28"/>
  <c r="AT22" i="28" s="1"/>
  <c r="AT21" i="28"/>
  <c r="AT20" i="28"/>
  <c r="AT19" i="28"/>
  <c r="AT18" i="28"/>
  <c r="AT17" i="28"/>
  <c r="AT16" i="28"/>
  <c r="AT15" i="28"/>
  <c r="AT14" i="28"/>
  <c r="AT13" i="28"/>
  <c r="AT12" i="28"/>
  <c r="AT11" i="28"/>
  <c r="AT10" i="28"/>
  <c r="AT9" i="28"/>
  <c r="AT8" i="28"/>
  <c r="AT7" i="28"/>
  <c r="AT6" i="28"/>
  <c r="AT5" i="28"/>
  <c r="AT4" i="28"/>
  <c r="AT3" i="28"/>
  <c r="AE28" i="27"/>
  <c r="AB28" i="27"/>
  <c r="L27" i="27"/>
  <c r="AE26" i="27"/>
  <c r="Y26" i="27"/>
  <c r="R26" i="27"/>
  <c r="L26" i="27"/>
  <c r="AT25" i="27"/>
  <c r="AT24" i="27"/>
  <c r="AT23" i="27"/>
  <c r="R23" i="27"/>
  <c r="AT22" i="27"/>
  <c r="L22" i="27"/>
  <c r="AT21" i="27"/>
  <c r="AT20" i="27"/>
  <c r="AT19" i="27"/>
  <c r="AT18" i="27"/>
  <c r="AT17" i="27"/>
  <c r="AT16" i="27"/>
  <c r="AT15" i="27"/>
  <c r="AT14" i="27"/>
  <c r="AT13" i="27"/>
  <c r="AT12" i="27"/>
  <c r="AT11" i="27"/>
  <c r="AT10" i="27"/>
  <c r="AT9" i="27"/>
  <c r="AT8" i="27"/>
  <c r="AT7" i="27"/>
  <c r="AT6" i="27"/>
  <c r="AT5" i="27"/>
  <c r="AT4" i="27"/>
  <c r="AT3" i="27"/>
  <c r="Y26" i="6"/>
  <c r="AE28" i="6"/>
  <c r="AE26" i="6"/>
  <c r="AB28" i="6"/>
  <c r="AT4" i="6"/>
  <c r="R23" i="6"/>
  <c r="AT23" i="6" s="1"/>
  <c r="R26" i="6"/>
  <c r="L22" i="6"/>
  <c r="AT22" i="6" s="1"/>
  <c r="L27" i="6"/>
  <c r="L26" i="6"/>
  <c r="AT25" i="6"/>
  <c r="AT21" i="6"/>
  <c r="AT10" i="6"/>
  <c r="AT20" i="6"/>
  <c r="AT14" i="6"/>
  <c r="AT11" i="6"/>
  <c r="AT8" i="6"/>
  <c r="AT17" i="6"/>
  <c r="F3" i="1"/>
  <c r="F4" i="1"/>
  <c r="F5" i="1"/>
  <c r="F6" i="1"/>
  <c r="F7" i="1"/>
  <c r="AT19" i="6"/>
  <c r="AT18" i="6"/>
  <c r="AT12" i="6"/>
  <c r="AT15" i="6"/>
  <c r="AT6" i="6"/>
  <c r="AT13" i="6"/>
  <c r="AT3" i="6"/>
  <c r="AT24" i="6"/>
  <c r="AT9" i="6"/>
  <c r="AT16" i="6"/>
  <c r="AT7" i="6"/>
  <c r="AT5" i="6"/>
</calcChain>
</file>

<file path=xl/sharedStrings.xml><?xml version="1.0" encoding="utf-8"?>
<sst xmlns="http://schemas.openxmlformats.org/spreadsheetml/2006/main" count="1326" uniqueCount="168">
  <si>
    <t>Lp.</t>
  </si>
  <si>
    <t>Kierowca</t>
  </si>
  <si>
    <t>Pilot</t>
  </si>
  <si>
    <t>Klub</t>
  </si>
  <si>
    <t>Samochód</t>
  </si>
  <si>
    <t>Poj.</t>
  </si>
  <si>
    <t>Klasa</t>
  </si>
  <si>
    <t>Nr</t>
  </si>
  <si>
    <t>Citroen Saxo</t>
  </si>
  <si>
    <t>TELEFONY DO KIEROWNICTWA I OSÓB FUNKCYJNYCH 45. TORUŃSKIEGO RAJDU SAMOCHODOWEGO</t>
  </si>
  <si>
    <t>ZSS:</t>
  </si>
  <si>
    <t>JANUSZ HANCKE</t>
  </si>
  <si>
    <t>MACIEJ RACZEWSKI</t>
  </si>
  <si>
    <t>ANDRZEJ BRODOWSKI</t>
  </si>
  <si>
    <t>DYREKTOR DS. BEZPIECZEŃSTWA</t>
  </si>
  <si>
    <t>ODPOWIEDZIALNY ZA KONTAKT Z ZAWODNIKAMI</t>
  </si>
  <si>
    <t>Msc.</t>
  </si>
  <si>
    <t>PS-1</t>
  </si>
  <si>
    <t>PS-1     KARA</t>
  </si>
  <si>
    <t>PKC-2</t>
  </si>
  <si>
    <t>PS-2</t>
  </si>
  <si>
    <t>PS-2     KARA</t>
  </si>
  <si>
    <t>PKC-3</t>
  </si>
  <si>
    <t>PS-3</t>
  </si>
  <si>
    <t>PS-3     KARA</t>
  </si>
  <si>
    <t>PS-5</t>
  </si>
  <si>
    <t>PS-5    KARA</t>
  </si>
  <si>
    <t>PKC-6</t>
  </si>
  <si>
    <t>PS-6</t>
  </si>
  <si>
    <t>PS-6    KARA</t>
  </si>
  <si>
    <t>PKC-7</t>
  </si>
  <si>
    <t>PS-7</t>
  </si>
  <si>
    <t>PS-7    KARA</t>
  </si>
  <si>
    <t>PKC-8</t>
  </si>
  <si>
    <t>PS-9</t>
  </si>
  <si>
    <t>PS-9    KARA</t>
  </si>
  <si>
    <t>PKC-10</t>
  </si>
  <si>
    <t>PS-10</t>
  </si>
  <si>
    <t>PS-10    KARA</t>
  </si>
  <si>
    <t>PKC-11</t>
  </si>
  <si>
    <t>PS-11</t>
  </si>
  <si>
    <t>PS-11    KARA</t>
  </si>
  <si>
    <t>PKC-12</t>
  </si>
  <si>
    <t>PS-12</t>
  </si>
  <si>
    <t>PS-12    KARA</t>
  </si>
  <si>
    <t>SUMA</t>
  </si>
  <si>
    <t>MSC</t>
  </si>
  <si>
    <t>KLUB</t>
  </si>
  <si>
    <t>PUNKTY</t>
  </si>
  <si>
    <t>PS-4</t>
  </si>
  <si>
    <t>PS-4    KARA</t>
  </si>
  <si>
    <t>PKC-4</t>
  </si>
  <si>
    <t>PKC-5</t>
  </si>
  <si>
    <t>BMW E36</t>
  </si>
  <si>
    <t>Laskowski Tomasz</t>
  </si>
  <si>
    <t>Nissan Sunny GTI</t>
  </si>
  <si>
    <t>Terlikowski Kacper</t>
  </si>
  <si>
    <t>AK Polski</t>
  </si>
  <si>
    <t xml:space="preserve">Peugeot </t>
  </si>
  <si>
    <t>Ziemiński Michał</t>
  </si>
  <si>
    <t>Góreczny Kamil</t>
  </si>
  <si>
    <t>Fiat CC</t>
  </si>
  <si>
    <t xml:space="preserve">Honda </t>
  </si>
  <si>
    <t>Subaru Impreza</t>
  </si>
  <si>
    <t>PS-8</t>
  </si>
  <si>
    <t>PS-8    KARA</t>
  </si>
  <si>
    <t>PKC-9</t>
  </si>
  <si>
    <t>Makowski Bartosz</t>
  </si>
  <si>
    <t>Renault</t>
  </si>
  <si>
    <t>LKT Wyczół</t>
  </si>
  <si>
    <t>Gorczycki Łukasz</t>
  </si>
  <si>
    <t xml:space="preserve">              Lista startowa</t>
  </si>
  <si>
    <t>Klasyfikacja klubowa</t>
  </si>
  <si>
    <t>LKT Wyczół Gościeradz</t>
  </si>
  <si>
    <t>Automobilklub Nowomiejski</t>
  </si>
  <si>
    <t>Automobilklub Włocławski</t>
  </si>
  <si>
    <t>Automobilklub Toruński del. Grudziądz</t>
  </si>
  <si>
    <t>Automobilklub Toruński</t>
  </si>
  <si>
    <t>Automobilklub Polski</t>
  </si>
  <si>
    <t>nkl</t>
  </si>
  <si>
    <t>XIV Rajd Salamander 22.10.2017r</t>
  </si>
  <si>
    <t>Bąbel Marcin</t>
  </si>
  <si>
    <t>Bąbel Patryk</t>
  </si>
  <si>
    <t>Peugeot</t>
  </si>
  <si>
    <t>Fial CC</t>
  </si>
  <si>
    <t>Drzewiecki Marcin</t>
  </si>
  <si>
    <t>Fiat</t>
  </si>
  <si>
    <t>Honda Civic</t>
  </si>
  <si>
    <t>Peugeot 106</t>
  </si>
  <si>
    <t>Citroen</t>
  </si>
  <si>
    <t xml:space="preserve">Peugeot Partner </t>
  </si>
  <si>
    <t>MG ZR</t>
  </si>
  <si>
    <t>AT del Grudziadz</t>
  </si>
  <si>
    <t>Klub motorowy Winogrady</t>
  </si>
  <si>
    <t>A. Toruński</t>
  </si>
  <si>
    <t>A. Polski</t>
  </si>
  <si>
    <t>A. Włocławski</t>
  </si>
  <si>
    <t>A. Królewski</t>
  </si>
  <si>
    <t>A. Morski</t>
  </si>
  <si>
    <t xml:space="preserve">Dobrowolski Paweł </t>
  </si>
  <si>
    <t xml:space="preserve">Bartel Szymon </t>
  </si>
  <si>
    <t>Pabiś Miłosz</t>
  </si>
  <si>
    <t xml:space="preserve">Czarnowski Bartosz </t>
  </si>
  <si>
    <t>Gajocha Marcin</t>
  </si>
  <si>
    <t>Bilski Tomasz</t>
  </si>
  <si>
    <t>Sobierajski Przemysław</t>
  </si>
  <si>
    <t>Cieślak Krzysztof</t>
  </si>
  <si>
    <t xml:space="preserve">Tyc Arkadiusz </t>
  </si>
  <si>
    <t xml:space="preserve">Pietrzak Andrzej </t>
  </si>
  <si>
    <t>Rybiński Mariusz</t>
  </si>
  <si>
    <t xml:space="preserve">Guzowski Marcin </t>
  </si>
  <si>
    <t xml:space="preserve">Kowal Jacek </t>
  </si>
  <si>
    <t xml:space="preserve">Wnuczyński Dawid </t>
  </si>
  <si>
    <t xml:space="preserve">Nawrocka Laura </t>
  </si>
  <si>
    <t xml:space="preserve">Lubas Jakub </t>
  </si>
  <si>
    <t xml:space="preserve">Chmielowiec Michał </t>
  </si>
  <si>
    <t xml:space="preserve">Słowik Robert </t>
  </si>
  <si>
    <t xml:space="preserve">Andrzejewski Tomasz </t>
  </si>
  <si>
    <t xml:space="preserve">Koper Piotr </t>
  </si>
  <si>
    <t xml:space="preserve">Jamroziak Piotr </t>
  </si>
  <si>
    <t xml:space="preserve">Bartel Marta </t>
  </si>
  <si>
    <t>Konczalski Michał</t>
  </si>
  <si>
    <t>Konczalski Arkadiusz</t>
  </si>
  <si>
    <t>NZ</t>
  </si>
  <si>
    <t>Opel Corsa</t>
  </si>
  <si>
    <t>Renault Twingo</t>
  </si>
  <si>
    <t>Radecki Mateusz</t>
  </si>
  <si>
    <t>A. Nowomiejski</t>
  </si>
  <si>
    <t>Piotrowski Darek</t>
  </si>
  <si>
    <t>Kassyanowicz Norbert</t>
  </si>
  <si>
    <t>Kassyanowicz Dominik</t>
  </si>
  <si>
    <t xml:space="preserve">Volkswagen </t>
  </si>
  <si>
    <t>Szczęchuła Marcin</t>
  </si>
  <si>
    <t>Szczęchuła Paulina</t>
  </si>
  <si>
    <t>Mitsubishi Lancer EVO IX</t>
  </si>
  <si>
    <t>Klusek Wojciech</t>
  </si>
  <si>
    <t>Koźmiński Andrzej</t>
  </si>
  <si>
    <t>Turkowski Damian</t>
  </si>
  <si>
    <t>Kramarski Piotr</t>
  </si>
  <si>
    <t>Iwiński Michał</t>
  </si>
  <si>
    <t>Terlikowski Roman</t>
  </si>
  <si>
    <t>Mitsubishi Lancer EVO X</t>
  </si>
  <si>
    <t xml:space="preserve">Grabski Marcin </t>
  </si>
  <si>
    <t>Bańka Rafał</t>
  </si>
  <si>
    <t>Jędrzejczak Tomasz</t>
  </si>
  <si>
    <t>Jędrzejczak Joanna</t>
  </si>
  <si>
    <t>A. Bydgoski</t>
  </si>
  <si>
    <t>Renault Megane</t>
  </si>
  <si>
    <t>Pietrzak Michał</t>
  </si>
  <si>
    <t>M&amp;P Rally Team</t>
  </si>
  <si>
    <t>Zakrzewski Piotr</t>
  </si>
  <si>
    <t>Damian Majchrowski</t>
  </si>
  <si>
    <t>Kasprzyk Łukasz</t>
  </si>
  <si>
    <t>Kasprzyk Edyta</t>
  </si>
  <si>
    <t>Proton Satria</t>
  </si>
  <si>
    <t xml:space="preserve">  XIV Rajd Salamander 22.10.2017r</t>
  </si>
  <si>
    <t>Automobilklub Morski</t>
  </si>
  <si>
    <t>Automobilklub Królewski</t>
  </si>
  <si>
    <t>Klub Motorowy Winogrady</t>
  </si>
  <si>
    <t>Automobilklub Bydgoski</t>
  </si>
  <si>
    <t>PKC-5a</t>
  </si>
  <si>
    <t>PKC-9a</t>
  </si>
  <si>
    <t>Klasa 4</t>
  </si>
  <si>
    <t>Klasa 3</t>
  </si>
  <si>
    <t>Klasa 2</t>
  </si>
  <si>
    <t>Klasa 1</t>
  </si>
  <si>
    <t>Czas startu</t>
  </si>
  <si>
    <t>Kl. generalna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</si>
</sst>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charset val="238"/>
    </font>
    <font>
      <b/>
      <sz val="16"/>
      <color indexed="8"/>
      <name val="Trebuchet MS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Trebuchet MS"/>
      <family val="2"/>
      <charset val="238"/>
    </font>
    <font>
      <b/>
      <sz val="11"/>
      <color indexed="8"/>
      <name val="Trebuchet MS"/>
      <family val="2"/>
      <charset val="238"/>
    </font>
    <font>
      <sz val="11"/>
      <name val="Calibri"/>
      <family val="2"/>
      <charset val="238"/>
    </font>
    <font>
      <b/>
      <sz val="11"/>
      <name val="Trebuchet MS"/>
      <family val="2"/>
      <charset val="238"/>
    </font>
    <font>
      <b/>
      <sz val="12"/>
      <color indexed="8"/>
      <name val="Trebuchet MS"/>
      <family val="2"/>
      <charset val="238"/>
    </font>
    <font>
      <sz val="8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/>
    </xf>
    <xf numFmtId="0" fontId="0" fillId="0" borderId="4" xfId="0" applyFill="1" applyBorder="1" applyAlignment="1"/>
    <xf numFmtId="0" fontId="0" fillId="0" borderId="4" xfId="0" applyFill="1" applyBorder="1" applyAlignment="1">
      <alignment horizontal="left"/>
    </xf>
    <xf numFmtId="0" fontId="0" fillId="0" borderId="4" xfId="0" applyFill="1" applyBorder="1"/>
    <xf numFmtId="0" fontId="0" fillId="0" borderId="4" xfId="0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" fontId="8" fillId="0" borderId="4" xfId="0" applyNumberFormat="1" applyFont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8" xfId="0" applyFill="1" applyBorder="1"/>
    <xf numFmtId="0" fontId="10" fillId="0" borderId="5" xfId="0" applyFont="1" applyBorder="1" applyAlignment="1"/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8" fillId="2" borderId="4" xfId="0" applyNumberFormat="1" applyFont="1" applyFill="1" applyBorder="1" applyAlignment="1">
      <alignment horizontal="center" wrapText="1"/>
    </xf>
    <xf numFmtId="2" fontId="12" fillId="2" borderId="4" xfId="0" applyNumberFormat="1" applyFont="1" applyFill="1" applyBorder="1" applyAlignment="1">
      <alignment horizontal="center"/>
    </xf>
    <xf numFmtId="1" fontId="12" fillId="2" borderId="4" xfId="0" applyNumberFormat="1" applyFont="1" applyFill="1" applyBorder="1" applyAlignment="1">
      <alignment horizontal="center" wrapText="1"/>
    </xf>
    <xf numFmtId="2" fontId="12" fillId="2" borderId="4" xfId="0" applyNumberFormat="1" applyFont="1" applyFill="1" applyBorder="1" applyAlignment="1">
      <alignment horizontal="center" wrapText="1"/>
    </xf>
    <xf numFmtId="1" fontId="12" fillId="2" borderId="4" xfId="0" applyNumberFormat="1" applyFont="1" applyFill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="90" zoomScaleSheetLayoutView="90" workbookViewId="0">
      <selection activeCell="C10" sqref="C10"/>
    </sheetView>
  </sheetViews>
  <sheetFormatPr defaultRowHeight="15" x14ac:dyDescent="0.25"/>
  <cols>
    <col min="1" max="1" width="3.85546875" style="1" customWidth="1"/>
    <col min="2" max="2" width="24.140625" customWidth="1"/>
    <col min="3" max="3" width="23.42578125" customWidth="1"/>
    <col min="4" max="4" width="19" bestFit="1" customWidth="1"/>
    <col min="5" max="5" width="23.140625" bestFit="1" customWidth="1"/>
    <col min="6" max="6" width="5.5703125" style="1" customWidth="1"/>
    <col min="7" max="7" width="7.42578125" style="1" customWidth="1"/>
    <col min="8" max="8" width="4.85546875" style="1" customWidth="1"/>
    <col min="9" max="9" width="11.42578125" bestFit="1" customWidth="1"/>
  </cols>
  <sheetData>
    <row r="1" spans="1:9" ht="18.75" customHeight="1" x14ac:dyDescent="0.25">
      <c r="A1" s="2" t="s">
        <v>80</v>
      </c>
      <c r="B1" s="3"/>
      <c r="C1" s="4"/>
      <c r="D1" s="57" t="s">
        <v>71</v>
      </c>
      <c r="E1" s="58"/>
      <c r="F1" s="35"/>
      <c r="G1" s="33"/>
      <c r="H1" s="33"/>
      <c r="I1" s="34"/>
    </row>
    <row r="2" spans="1:9" ht="14.25" customHeight="1" x14ac:dyDescent="0.25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7" t="s">
        <v>166</v>
      </c>
    </row>
    <row r="3" spans="1:9" x14ac:dyDescent="0.25">
      <c r="A3" s="8">
        <v>1</v>
      </c>
      <c r="B3" s="32" t="s">
        <v>150</v>
      </c>
      <c r="C3" s="32" t="s">
        <v>151</v>
      </c>
      <c r="D3" s="30" t="s">
        <v>98</v>
      </c>
      <c r="E3" s="32" t="s">
        <v>68</v>
      </c>
      <c r="F3" s="12">
        <f>1500*1.7</f>
        <v>2550</v>
      </c>
      <c r="G3" s="8">
        <v>4</v>
      </c>
      <c r="H3" s="13">
        <v>24</v>
      </c>
      <c r="I3" s="11">
        <v>0.41666666666666669</v>
      </c>
    </row>
    <row r="4" spans="1:9" x14ac:dyDescent="0.25">
      <c r="A4" s="8">
        <v>2</v>
      </c>
      <c r="B4" s="29" t="s">
        <v>142</v>
      </c>
      <c r="C4" s="29" t="s">
        <v>143</v>
      </c>
      <c r="D4" s="30" t="s">
        <v>97</v>
      </c>
      <c r="E4" s="30" t="s">
        <v>90</v>
      </c>
      <c r="F4" s="9">
        <f>1560*1.7</f>
        <v>2652</v>
      </c>
      <c r="G4" s="9">
        <v>4</v>
      </c>
      <c r="H4" s="10">
        <v>19</v>
      </c>
      <c r="I4" s="11">
        <v>0.41875000000000001</v>
      </c>
    </row>
    <row r="5" spans="1:9" x14ac:dyDescent="0.25">
      <c r="A5" s="8">
        <v>3</v>
      </c>
      <c r="B5" s="32" t="s">
        <v>56</v>
      </c>
      <c r="C5" s="32" t="s">
        <v>140</v>
      </c>
      <c r="D5" s="32" t="s">
        <v>57</v>
      </c>
      <c r="E5" s="32" t="s">
        <v>141</v>
      </c>
      <c r="F5" s="12">
        <f>1998*1.7</f>
        <v>3396.6</v>
      </c>
      <c r="G5" s="8">
        <v>4</v>
      </c>
      <c r="H5" s="13">
        <v>18</v>
      </c>
      <c r="I5" s="11">
        <v>0.42083333333333334</v>
      </c>
    </row>
    <row r="6" spans="1:9" x14ac:dyDescent="0.25">
      <c r="A6" s="8">
        <v>4</v>
      </c>
      <c r="B6" s="29" t="s">
        <v>107</v>
      </c>
      <c r="C6" s="29" t="s">
        <v>117</v>
      </c>
      <c r="D6" s="30" t="s">
        <v>96</v>
      </c>
      <c r="E6" s="30" t="s">
        <v>63</v>
      </c>
      <c r="F6" s="9">
        <f>1994*1.7</f>
        <v>3389.7999999999997</v>
      </c>
      <c r="G6" s="9">
        <v>4</v>
      </c>
      <c r="H6" s="10">
        <v>16</v>
      </c>
      <c r="I6" s="11">
        <v>0.422916666666667</v>
      </c>
    </row>
    <row r="7" spans="1:9" x14ac:dyDescent="0.25">
      <c r="A7" s="8">
        <v>5</v>
      </c>
      <c r="B7" s="31" t="s">
        <v>109</v>
      </c>
      <c r="C7" s="31" t="s">
        <v>119</v>
      </c>
      <c r="D7" s="30" t="s">
        <v>98</v>
      </c>
      <c r="E7" s="31" t="s">
        <v>134</v>
      </c>
      <c r="F7" s="9">
        <f>2000*1.7</f>
        <v>3400</v>
      </c>
      <c r="G7" s="9">
        <v>4</v>
      </c>
      <c r="H7" s="10">
        <v>13</v>
      </c>
      <c r="I7" s="11">
        <v>0.42499999999999999</v>
      </c>
    </row>
    <row r="8" spans="1:9" x14ac:dyDescent="0.25">
      <c r="A8" s="8">
        <v>6</v>
      </c>
      <c r="B8" s="29" t="s">
        <v>100</v>
      </c>
      <c r="C8" s="29" t="s">
        <v>110</v>
      </c>
      <c r="D8" s="30" t="s">
        <v>92</v>
      </c>
      <c r="E8" s="30" t="s">
        <v>53</v>
      </c>
      <c r="F8" s="9">
        <v>2494</v>
      </c>
      <c r="G8" s="9">
        <v>4</v>
      </c>
      <c r="H8" s="10">
        <v>9</v>
      </c>
      <c r="I8" s="11">
        <v>0.42708333333333298</v>
      </c>
    </row>
    <row r="9" spans="1:9" x14ac:dyDescent="0.25">
      <c r="A9" s="8">
        <v>7</v>
      </c>
      <c r="B9" s="29" t="s">
        <v>120</v>
      </c>
      <c r="C9" s="29" t="s">
        <v>85</v>
      </c>
      <c r="D9" s="30" t="s">
        <v>92</v>
      </c>
      <c r="E9" s="30" t="s">
        <v>53</v>
      </c>
      <c r="F9" s="9">
        <v>1796</v>
      </c>
      <c r="G9" s="9">
        <v>3</v>
      </c>
      <c r="H9" s="10">
        <v>8</v>
      </c>
      <c r="I9" s="11">
        <v>0.42916666666666697</v>
      </c>
    </row>
    <row r="10" spans="1:9" x14ac:dyDescent="0.25">
      <c r="A10" s="8">
        <v>8</v>
      </c>
      <c r="B10" s="32" t="s">
        <v>108</v>
      </c>
      <c r="C10" s="32" t="s">
        <v>118</v>
      </c>
      <c r="D10" s="32" t="s">
        <v>96</v>
      </c>
      <c r="E10" s="32" t="s">
        <v>91</v>
      </c>
      <c r="F10" s="12">
        <v>1799</v>
      </c>
      <c r="G10" s="8">
        <v>3</v>
      </c>
      <c r="H10" s="13">
        <v>27</v>
      </c>
      <c r="I10" s="11">
        <v>0.43125000000000002</v>
      </c>
    </row>
    <row r="11" spans="1:9" x14ac:dyDescent="0.25">
      <c r="A11" s="8">
        <v>9</v>
      </c>
      <c r="B11" s="29" t="s">
        <v>144</v>
      </c>
      <c r="C11" s="29" t="s">
        <v>145</v>
      </c>
      <c r="D11" s="30" t="s">
        <v>146</v>
      </c>
      <c r="E11" s="30" t="s">
        <v>147</v>
      </c>
      <c r="F11" s="9">
        <v>1998</v>
      </c>
      <c r="G11" s="9">
        <v>3</v>
      </c>
      <c r="H11" s="10">
        <v>20</v>
      </c>
      <c r="I11" s="11">
        <v>0.43333333333333302</v>
      </c>
    </row>
    <row r="12" spans="1:9" x14ac:dyDescent="0.25">
      <c r="A12" s="8">
        <v>10</v>
      </c>
      <c r="B12" s="29" t="s">
        <v>135</v>
      </c>
      <c r="C12" s="29" t="s">
        <v>70</v>
      </c>
      <c r="D12" s="30" t="s">
        <v>92</v>
      </c>
      <c r="E12" s="30" t="s">
        <v>62</v>
      </c>
      <c r="F12" s="9">
        <v>1797</v>
      </c>
      <c r="G12" s="9">
        <v>3</v>
      </c>
      <c r="H12" s="10">
        <v>14</v>
      </c>
      <c r="I12" s="11">
        <v>0.43541666666666701</v>
      </c>
    </row>
    <row r="13" spans="1:9" x14ac:dyDescent="0.25">
      <c r="A13" s="8">
        <v>11</v>
      </c>
      <c r="B13" s="29" t="s">
        <v>54</v>
      </c>
      <c r="C13" s="29" t="s">
        <v>128</v>
      </c>
      <c r="D13" s="30" t="s">
        <v>127</v>
      </c>
      <c r="E13" s="30" t="s">
        <v>55</v>
      </c>
      <c r="F13" s="9">
        <v>1998</v>
      </c>
      <c r="G13" s="9">
        <v>3</v>
      </c>
      <c r="H13" s="10">
        <v>7</v>
      </c>
      <c r="I13" s="11">
        <v>0.4375</v>
      </c>
    </row>
    <row r="14" spans="1:9" x14ac:dyDescent="0.25">
      <c r="A14" s="8">
        <v>12</v>
      </c>
      <c r="B14" s="29" t="s">
        <v>81</v>
      </c>
      <c r="C14" s="29" t="s">
        <v>82</v>
      </c>
      <c r="D14" s="30" t="s">
        <v>149</v>
      </c>
      <c r="E14" s="30" t="s">
        <v>83</v>
      </c>
      <c r="F14" s="9">
        <v>1997</v>
      </c>
      <c r="G14" s="9">
        <v>3</v>
      </c>
      <c r="H14" s="10">
        <v>4</v>
      </c>
      <c r="I14" s="11">
        <v>0.43958333333333299</v>
      </c>
    </row>
    <row r="15" spans="1:9" x14ac:dyDescent="0.25">
      <c r="A15" s="8">
        <v>13</v>
      </c>
      <c r="B15" s="29" t="s">
        <v>102</v>
      </c>
      <c r="C15" s="29" t="s">
        <v>114</v>
      </c>
      <c r="D15" s="30" t="s">
        <v>94</v>
      </c>
      <c r="E15" s="30" t="s">
        <v>88</v>
      </c>
      <c r="F15" s="9">
        <v>1598</v>
      </c>
      <c r="G15" s="9">
        <v>2</v>
      </c>
      <c r="H15" s="10">
        <v>35</v>
      </c>
      <c r="I15" s="11">
        <v>0.44166666666666698</v>
      </c>
    </row>
    <row r="16" spans="1:9" x14ac:dyDescent="0.25">
      <c r="A16" s="8">
        <v>14</v>
      </c>
      <c r="B16" s="29" t="s">
        <v>152</v>
      </c>
      <c r="C16" s="32" t="s">
        <v>153</v>
      </c>
      <c r="D16" s="30" t="s">
        <v>69</v>
      </c>
      <c r="E16" s="30" t="s">
        <v>154</v>
      </c>
      <c r="F16" s="9">
        <v>1598</v>
      </c>
      <c r="G16" s="9">
        <v>2</v>
      </c>
      <c r="H16" s="10">
        <v>22</v>
      </c>
      <c r="I16" s="11">
        <v>0.44374999999999998</v>
      </c>
    </row>
    <row r="17" spans="1:9" x14ac:dyDescent="0.25">
      <c r="A17" s="8">
        <v>15</v>
      </c>
      <c r="B17" s="29" t="s">
        <v>104</v>
      </c>
      <c r="C17" s="29" t="s">
        <v>113</v>
      </c>
      <c r="D17" s="40" t="s">
        <v>93</v>
      </c>
      <c r="E17" s="30" t="s">
        <v>87</v>
      </c>
      <c r="F17" s="9">
        <v>1595</v>
      </c>
      <c r="G17" s="9">
        <v>2</v>
      </c>
      <c r="H17" s="10">
        <v>21</v>
      </c>
      <c r="I17" s="11">
        <v>0.44583333333333303</v>
      </c>
    </row>
    <row r="18" spans="1:9" x14ac:dyDescent="0.25">
      <c r="A18" s="8">
        <v>16</v>
      </c>
      <c r="B18" s="31" t="s">
        <v>138</v>
      </c>
      <c r="C18" s="31" t="s">
        <v>139</v>
      </c>
      <c r="D18" s="30" t="s">
        <v>96</v>
      </c>
      <c r="E18" s="31" t="s">
        <v>8</v>
      </c>
      <c r="F18" s="9">
        <v>1598</v>
      </c>
      <c r="G18" s="9">
        <v>2</v>
      </c>
      <c r="H18" s="10">
        <v>17</v>
      </c>
      <c r="I18" s="11">
        <v>0.44791666666666702</v>
      </c>
    </row>
    <row r="19" spans="1:9" x14ac:dyDescent="0.25">
      <c r="A19" s="8">
        <v>17</v>
      </c>
      <c r="B19" s="43" t="s">
        <v>132</v>
      </c>
      <c r="C19" s="31" t="s">
        <v>133</v>
      </c>
      <c r="D19" s="30" t="s">
        <v>92</v>
      </c>
      <c r="E19" s="31" t="s">
        <v>58</v>
      </c>
      <c r="F19" s="9">
        <v>1590</v>
      </c>
      <c r="G19" s="9">
        <v>2</v>
      </c>
      <c r="H19" s="10">
        <v>12</v>
      </c>
      <c r="I19" s="11">
        <v>0.45</v>
      </c>
    </row>
    <row r="20" spans="1:9" x14ac:dyDescent="0.25">
      <c r="A20" s="8">
        <v>18</v>
      </c>
      <c r="B20" s="32" t="s">
        <v>105</v>
      </c>
      <c r="C20" s="32" t="s">
        <v>112</v>
      </c>
      <c r="D20" s="30" t="s">
        <v>94</v>
      </c>
      <c r="E20" s="32" t="s">
        <v>87</v>
      </c>
      <c r="F20" s="12">
        <v>1590</v>
      </c>
      <c r="G20" s="8">
        <v>2</v>
      </c>
      <c r="H20" s="13">
        <v>11</v>
      </c>
      <c r="I20" s="11">
        <v>0.452083333333333</v>
      </c>
    </row>
    <row r="21" spans="1:9" x14ac:dyDescent="0.25">
      <c r="A21" s="8">
        <v>19</v>
      </c>
      <c r="B21" s="32" t="s">
        <v>129</v>
      </c>
      <c r="C21" s="32" t="s">
        <v>130</v>
      </c>
      <c r="D21" s="32" t="s">
        <v>123</v>
      </c>
      <c r="E21" s="32" t="s">
        <v>131</v>
      </c>
      <c r="F21" s="12">
        <v>1598</v>
      </c>
      <c r="G21" s="8">
        <v>2</v>
      </c>
      <c r="H21" s="13">
        <v>10</v>
      </c>
      <c r="I21" s="11">
        <v>0.454166666666667</v>
      </c>
    </row>
    <row r="22" spans="1:9" x14ac:dyDescent="0.25">
      <c r="A22" s="8">
        <v>20</v>
      </c>
      <c r="B22" s="29" t="s">
        <v>106</v>
      </c>
      <c r="C22" s="29" t="s">
        <v>116</v>
      </c>
      <c r="D22" s="30" t="s">
        <v>123</v>
      </c>
      <c r="E22" s="30" t="s">
        <v>89</v>
      </c>
      <c r="F22" s="9">
        <v>1587</v>
      </c>
      <c r="G22" s="9">
        <v>2</v>
      </c>
      <c r="H22" s="10">
        <v>6</v>
      </c>
      <c r="I22" s="11">
        <v>0.45624999999999999</v>
      </c>
    </row>
    <row r="23" spans="1:9" x14ac:dyDescent="0.25">
      <c r="A23" s="8">
        <v>21</v>
      </c>
      <c r="B23" s="31" t="s">
        <v>67</v>
      </c>
      <c r="C23" s="31" t="s">
        <v>126</v>
      </c>
      <c r="D23" s="30" t="s">
        <v>127</v>
      </c>
      <c r="E23" s="31" t="s">
        <v>83</v>
      </c>
      <c r="F23" s="9">
        <v>1587</v>
      </c>
      <c r="G23" s="9">
        <v>2</v>
      </c>
      <c r="H23" s="10">
        <v>5</v>
      </c>
      <c r="I23" s="11">
        <v>0.45833333333333298</v>
      </c>
    </row>
    <row r="24" spans="1:9" x14ac:dyDescent="0.25">
      <c r="A24" s="8">
        <v>22</v>
      </c>
      <c r="B24" s="32" t="s">
        <v>99</v>
      </c>
      <c r="C24" s="32" t="s">
        <v>148</v>
      </c>
      <c r="D24" s="32" t="s">
        <v>92</v>
      </c>
      <c r="E24" s="32" t="s">
        <v>84</v>
      </c>
      <c r="F24" s="12">
        <v>1368</v>
      </c>
      <c r="G24" s="8">
        <v>1</v>
      </c>
      <c r="H24" s="13">
        <v>26</v>
      </c>
      <c r="I24" s="11">
        <v>0.46041666666666597</v>
      </c>
    </row>
    <row r="25" spans="1:9" x14ac:dyDescent="0.25">
      <c r="A25" s="8">
        <v>23</v>
      </c>
      <c r="B25" s="31" t="s">
        <v>101</v>
      </c>
      <c r="C25" s="31" t="s">
        <v>111</v>
      </c>
      <c r="D25" s="30" t="s">
        <v>94</v>
      </c>
      <c r="E25" s="31" t="s">
        <v>86</v>
      </c>
      <c r="F25" s="9">
        <v>1242</v>
      </c>
      <c r="G25" s="9">
        <v>1</v>
      </c>
      <c r="H25" s="10">
        <v>23</v>
      </c>
      <c r="I25" s="11">
        <v>0.46250000000000002</v>
      </c>
    </row>
    <row r="26" spans="1:9" x14ac:dyDescent="0.25">
      <c r="A26" s="8">
        <v>24</v>
      </c>
      <c r="B26" s="32" t="s">
        <v>136</v>
      </c>
      <c r="C26" s="32" t="s">
        <v>137</v>
      </c>
      <c r="D26" s="32" t="s">
        <v>123</v>
      </c>
      <c r="E26" s="32" t="s">
        <v>87</v>
      </c>
      <c r="F26" s="12">
        <v>1343</v>
      </c>
      <c r="G26" s="8">
        <v>1</v>
      </c>
      <c r="H26" s="13">
        <v>15</v>
      </c>
      <c r="I26" s="11">
        <v>0.46458333333333302</v>
      </c>
    </row>
    <row r="27" spans="1:9" x14ac:dyDescent="0.25">
      <c r="A27" s="8">
        <v>25</v>
      </c>
      <c r="B27" s="29" t="s">
        <v>103</v>
      </c>
      <c r="C27" s="29" t="s">
        <v>115</v>
      </c>
      <c r="D27" s="30" t="s">
        <v>123</v>
      </c>
      <c r="E27" s="30" t="s">
        <v>125</v>
      </c>
      <c r="F27" s="9">
        <v>1396</v>
      </c>
      <c r="G27" s="9">
        <v>1</v>
      </c>
      <c r="H27" s="10">
        <v>3</v>
      </c>
      <c r="I27" s="11">
        <v>0.46666666666666701</v>
      </c>
    </row>
    <row r="28" spans="1:9" x14ac:dyDescent="0.25">
      <c r="A28" s="8">
        <v>26</v>
      </c>
      <c r="B28" s="29" t="s">
        <v>121</v>
      </c>
      <c r="C28" s="32" t="s">
        <v>122</v>
      </c>
      <c r="D28" s="32" t="s">
        <v>123</v>
      </c>
      <c r="E28" s="32" t="s">
        <v>124</v>
      </c>
      <c r="F28" s="12">
        <v>1389</v>
      </c>
      <c r="G28" s="8">
        <v>1</v>
      </c>
      <c r="H28" s="13">
        <v>2</v>
      </c>
      <c r="I28" s="11">
        <v>0.46875</v>
      </c>
    </row>
    <row r="29" spans="1:9" x14ac:dyDescent="0.25">
      <c r="A29" s="8">
        <v>27</v>
      </c>
      <c r="B29" s="29" t="s">
        <v>59</v>
      </c>
      <c r="C29" s="32" t="s">
        <v>60</v>
      </c>
      <c r="D29" s="30" t="s">
        <v>94</v>
      </c>
      <c r="E29" s="30" t="s">
        <v>61</v>
      </c>
      <c r="F29" s="9">
        <v>1242</v>
      </c>
      <c r="G29" s="9">
        <v>1</v>
      </c>
      <c r="H29" s="10">
        <v>1</v>
      </c>
      <c r="I29" s="11">
        <v>0.47083333333333299</v>
      </c>
    </row>
  </sheetData>
  <sheetProtection selectLockedCells="1" selectUnlockedCells="1"/>
  <autoFilter ref="A2:I29"/>
  <sortState ref="B10:H12">
    <sortCondition descending="1" ref="H10:H12"/>
  </sortState>
  <mergeCells count="1">
    <mergeCell ref="D1:E1"/>
  </mergeCells>
  <pageMargins left="0.25" right="0.25" top="0.75" bottom="0.75" header="0.51180555555555551" footer="0.51180555555555551"/>
  <pageSetup paperSize="9" scale="105" firstPageNumber="0" fitToWidth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view="pageBreakPreview" workbookViewId="0">
      <selection activeCell="B7" sqref="B7"/>
    </sheetView>
  </sheetViews>
  <sheetFormatPr defaultRowHeight="15" x14ac:dyDescent="0.25"/>
  <sheetData>
    <row r="1" spans="1:2" ht="15.75" x14ac:dyDescent="0.25">
      <c r="A1" s="14" t="s">
        <v>9</v>
      </c>
    </row>
    <row r="2" spans="1:2" x14ac:dyDescent="0.25">
      <c r="A2" t="s">
        <v>10</v>
      </c>
    </row>
    <row r="3" spans="1:2" x14ac:dyDescent="0.25">
      <c r="B3" t="s">
        <v>11</v>
      </c>
    </row>
    <row r="4" spans="1:2" x14ac:dyDescent="0.25">
      <c r="B4" t="s">
        <v>12</v>
      </c>
    </row>
    <row r="5" spans="1:2" x14ac:dyDescent="0.25">
      <c r="B5" t="s">
        <v>13</v>
      </c>
    </row>
    <row r="7" spans="1:2" x14ac:dyDescent="0.25">
      <c r="A7" t="s">
        <v>14</v>
      </c>
    </row>
    <row r="8" spans="1:2" x14ac:dyDescent="0.25">
      <c r="A8" t="s">
        <v>15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view="pageBreakPreview" topLeftCell="A7" zoomScale="80" zoomScaleNormal="80" zoomScaleSheetLayoutView="80" workbookViewId="0"/>
  </sheetViews>
  <sheetFormatPr defaultRowHeight="15" x14ac:dyDescent="0.25"/>
  <cols>
    <col min="1" max="1" width="5.140625" style="1" customWidth="1"/>
    <col min="2" max="3" width="22" customWidth="1"/>
    <col min="4" max="4" width="17.5703125" customWidth="1"/>
    <col min="5" max="5" width="21.140625" customWidth="1"/>
    <col min="6" max="6" width="6.5703125" style="1" customWidth="1"/>
    <col min="7" max="7" width="5.7109375" style="1" customWidth="1"/>
    <col min="8" max="8" width="6.28515625" style="1" customWidth="1"/>
    <col min="9" max="9" width="9.85546875" style="15" customWidth="1"/>
    <col min="10" max="10" width="7.7109375" style="50" customWidth="1"/>
    <col min="11" max="11" width="8.7109375" style="15" customWidth="1"/>
    <col min="12" max="12" width="7.7109375" style="15" customWidth="1"/>
    <col min="13" max="13" width="7.7109375" style="50" customWidth="1"/>
    <col min="14" max="15" width="7.7109375" style="15" customWidth="1"/>
    <col min="16" max="16" width="7.7109375" style="50" customWidth="1"/>
    <col min="17" max="18" width="7.7109375" style="15" customWidth="1"/>
    <col min="19" max="19" width="7.7109375" style="50" customWidth="1"/>
    <col min="20" max="22" width="7.7109375" style="15" customWidth="1"/>
    <col min="23" max="23" width="7.7109375" style="50" customWidth="1"/>
    <col min="24" max="24" width="7.7109375" style="15" customWidth="1"/>
    <col min="25" max="25" width="7.140625" style="15" customWidth="1"/>
    <col min="26" max="26" width="7.7109375" style="50" customWidth="1"/>
    <col min="27" max="27" width="7.7109375" style="15" customWidth="1"/>
    <col min="28" max="28" width="8.140625" style="15" customWidth="1"/>
    <col min="29" max="29" width="7.7109375" style="50" customWidth="1"/>
    <col min="30" max="30" width="7.7109375" style="15" customWidth="1"/>
    <col min="31" max="31" width="8.140625" style="15" customWidth="1"/>
    <col min="32" max="32" width="7.7109375" style="50" customWidth="1"/>
    <col min="33" max="35" width="7.7109375" style="15" customWidth="1"/>
    <col min="36" max="36" width="7.7109375" style="50" customWidth="1"/>
    <col min="37" max="38" width="7.7109375" style="15" customWidth="1"/>
    <col min="39" max="39" width="7.7109375" style="50" customWidth="1"/>
    <col min="40" max="41" width="7.7109375" style="15" customWidth="1"/>
    <col min="42" max="42" width="7.7109375" style="50" customWidth="1"/>
    <col min="43" max="44" width="7.7109375" style="15" customWidth="1"/>
    <col min="45" max="45" width="7.7109375" style="50" customWidth="1"/>
    <col min="46" max="46" width="11.42578125" style="16" customWidth="1"/>
  </cols>
  <sheetData>
    <row r="1" spans="1:46" s="34" customFormat="1" ht="30" customHeight="1" x14ac:dyDescent="0.25">
      <c r="A1" s="36"/>
      <c r="B1" s="41" t="s">
        <v>80</v>
      </c>
      <c r="C1" s="36"/>
      <c r="D1" s="36"/>
      <c r="E1" s="42" t="s">
        <v>167</v>
      </c>
      <c r="F1" s="17"/>
      <c r="G1" s="17"/>
      <c r="H1" s="17"/>
      <c r="I1" s="18"/>
      <c r="J1" s="47"/>
      <c r="K1" s="18"/>
      <c r="L1" s="18"/>
      <c r="M1" s="47"/>
      <c r="N1" s="18"/>
      <c r="O1" s="18"/>
      <c r="P1" s="47"/>
      <c r="Q1" s="18"/>
      <c r="R1" s="18"/>
      <c r="S1" s="47"/>
      <c r="T1" s="18"/>
      <c r="U1" s="18"/>
      <c r="V1" s="18"/>
      <c r="W1" s="47"/>
      <c r="X1" s="18"/>
      <c r="Y1" s="18"/>
      <c r="Z1" s="47"/>
      <c r="AA1" s="18"/>
      <c r="AB1" s="18"/>
      <c r="AC1" s="47"/>
      <c r="AD1" s="18"/>
      <c r="AE1" s="18"/>
      <c r="AF1" s="47"/>
      <c r="AG1" s="18"/>
      <c r="AH1" s="18"/>
      <c r="AI1" s="18"/>
      <c r="AJ1" s="47"/>
      <c r="AK1" s="18"/>
      <c r="AL1" s="18"/>
      <c r="AM1" s="47"/>
      <c r="AN1" s="18"/>
      <c r="AO1" s="18"/>
      <c r="AP1" s="47"/>
      <c r="AQ1" s="18"/>
      <c r="AR1" s="18"/>
      <c r="AS1" s="47"/>
      <c r="AT1" s="18"/>
    </row>
    <row r="2" spans="1:46" s="24" customFormat="1" ht="30" customHeight="1" x14ac:dyDescent="0.25">
      <c r="A2" s="19" t="s">
        <v>16</v>
      </c>
      <c r="B2" s="19" t="s">
        <v>1</v>
      </c>
      <c r="C2" s="19" t="s">
        <v>2</v>
      </c>
      <c r="D2" s="20" t="s">
        <v>3</v>
      </c>
      <c r="E2" s="19" t="s">
        <v>4</v>
      </c>
      <c r="F2" s="21" t="s">
        <v>5</v>
      </c>
      <c r="G2" s="21" t="s">
        <v>6</v>
      </c>
      <c r="H2" s="21" t="s">
        <v>7</v>
      </c>
      <c r="I2" s="27" t="s">
        <v>17</v>
      </c>
      <c r="J2" s="48" t="s">
        <v>18</v>
      </c>
      <c r="K2" s="22" t="s">
        <v>19</v>
      </c>
      <c r="L2" s="27" t="s">
        <v>20</v>
      </c>
      <c r="M2" s="48" t="s">
        <v>21</v>
      </c>
      <c r="N2" s="23" t="s">
        <v>22</v>
      </c>
      <c r="O2" s="27" t="s">
        <v>23</v>
      </c>
      <c r="P2" s="48" t="s">
        <v>24</v>
      </c>
      <c r="Q2" s="23" t="s">
        <v>51</v>
      </c>
      <c r="R2" s="27" t="s">
        <v>49</v>
      </c>
      <c r="S2" s="48" t="s">
        <v>50</v>
      </c>
      <c r="T2" s="23" t="s">
        <v>52</v>
      </c>
      <c r="U2" s="23" t="s">
        <v>160</v>
      </c>
      <c r="V2" s="27" t="s">
        <v>25</v>
      </c>
      <c r="W2" s="48" t="s">
        <v>26</v>
      </c>
      <c r="X2" s="23" t="s">
        <v>27</v>
      </c>
      <c r="Y2" s="27" t="s">
        <v>28</v>
      </c>
      <c r="Z2" s="48" t="s">
        <v>29</v>
      </c>
      <c r="AA2" s="23" t="s">
        <v>30</v>
      </c>
      <c r="AB2" s="27" t="s">
        <v>31</v>
      </c>
      <c r="AC2" s="48" t="s">
        <v>32</v>
      </c>
      <c r="AD2" s="23" t="s">
        <v>33</v>
      </c>
      <c r="AE2" s="27" t="s">
        <v>64</v>
      </c>
      <c r="AF2" s="48" t="s">
        <v>65</v>
      </c>
      <c r="AG2" s="23" t="s">
        <v>66</v>
      </c>
      <c r="AH2" s="23" t="s">
        <v>161</v>
      </c>
      <c r="AI2" s="27" t="s">
        <v>34</v>
      </c>
      <c r="AJ2" s="48" t="s">
        <v>35</v>
      </c>
      <c r="AK2" s="23" t="s">
        <v>36</v>
      </c>
      <c r="AL2" s="27" t="s">
        <v>37</v>
      </c>
      <c r="AM2" s="48" t="s">
        <v>38</v>
      </c>
      <c r="AN2" s="23" t="s">
        <v>39</v>
      </c>
      <c r="AO2" s="27" t="s">
        <v>40</v>
      </c>
      <c r="AP2" s="48" t="s">
        <v>41</v>
      </c>
      <c r="AQ2" s="23" t="s">
        <v>42</v>
      </c>
      <c r="AR2" s="27" t="s">
        <v>43</v>
      </c>
      <c r="AS2" s="48" t="s">
        <v>44</v>
      </c>
      <c r="AT2" s="23" t="s">
        <v>45</v>
      </c>
    </row>
    <row r="3" spans="1:46" ht="16.5" x14ac:dyDescent="0.3">
      <c r="A3" s="25">
        <v>1</v>
      </c>
      <c r="B3" s="32" t="s">
        <v>56</v>
      </c>
      <c r="C3" s="32" t="s">
        <v>140</v>
      </c>
      <c r="D3" s="32" t="s">
        <v>95</v>
      </c>
      <c r="E3" s="32" t="s">
        <v>141</v>
      </c>
      <c r="F3" s="46">
        <v>3396.6</v>
      </c>
      <c r="G3" s="8">
        <v>4</v>
      </c>
      <c r="H3" s="13">
        <v>18</v>
      </c>
      <c r="I3" s="28">
        <v>75.39</v>
      </c>
      <c r="J3" s="49">
        <v>0</v>
      </c>
      <c r="K3" s="39">
        <v>0</v>
      </c>
      <c r="L3" s="28">
        <v>127.34</v>
      </c>
      <c r="M3" s="49">
        <v>0</v>
      </c>
      <c r="N3" s="39">
        <v>0</v>
      </c>
      <c r="O3" s="28">
        <v>63.09</v>
      </c>
      <c r="P3" s="49">
        <v>0</v>
      </c>
      <c r="Q3" s="39">
        <v>0</v>
      </c>
      <c r="R3" s="28">
        <v>77.73</v>
      </c>
      <c r="S3" s="49">
        <v>0</v>
      </c>
      <c r="T3" s="39">
        <v>0</v>
      </c>
      <c r="U3" s="39">
        <v>0</v>
      </c>
      <c r="V3" s="28">
        <v>74.599999999999994</v>
      </c>
      <c r="W3" s="49">
        <v>0</v>
      </c>
      <c r="X3" s="39">
        <v>0</v>
      </c>
      <c r="Y3" s="28">
        <v>124.48</v>
      </c>
      <c r="Z3" s="49">
        <v>0</v>
      </c>
      <c r="AA3" s="39">
        <v>0</v>
      </c>
      <c r="AB3" s="28">
        <v>61.9</v>
      </c>
      <c r="AC3" s="49">
        <v>0</v>
      </c>
      <c r="AD3" s="39">
        <v>0</v>
      </c>
      <c r="AE3" s="28">
        <v>74.95</v>
      </c>
      <c r="AF3" s="49">
        <v>0</v>
      </c>
      <c r="AG3" s="39">
        <v>0</v>
      </c>
      <c r="AH3" s="39">
        <v>0</v>
      </c>
      <c r="AI3" s="28">
        <v>74.14</v>
      </c>
      <c r="AJ3" s="49">
        <v>0</v>
      </c>
      <c r="AK3" s="39">
        <v>0</v>
      </c>
      <c r="AL3" s="28">
        <v>121.76</v>
      </c>
      <c r="AM3" s="49">
        <v>0</v>
      </c>
      <c r="AN3" s="39">
        <v>0</v>
      </c>
      <c r="AO3" s="28">
        <v>65.239999999999995</v>
      </c>
      <c r="AP3" s="49">
        <v>0</v>
      </c>
      <c r="AQ3" s="39">
        <v>0</v>
      </c>
      <c r="AR3" s="28">
        <v>84.83</v>
      </c>
      <c r="AS3" s="49">
        <v>0</v>
      </c>
      <c r="AT3" s="26">
        <f t="shared" ref="AT3:AT25" si="0">SUM(I3:AS3)</f>
        <v>1025.45</v>
      </c>
    </row>
    <row r="4" spans="1:46" ht="16.5" x14ac:dyDescent="0.3">
      <c r="A4" s="25">
        <v>2</v>
      </c>
      <c r="B4" s="29" t="s">
        <v>107</v>
      </c>
      <c r="C4" s="29" t="s">
        <v>117</v>
      </c>
      <c r="D4" s="30" t="s">
        <v>96</v>
      </c>
      <c r="E4" s="30" t="s">
        <v>63</v>
      </c>
      <c r="F4" s="45">
        <v>3389.7999999999997</v>
      </c>
      <c r="G4" s="9">
        <v>4</v>
      </c>
      <c r="H4" s="10">
        <v>16</v>
      </c>
      <c r="I4" s="28">
        <v>79.67</v>
      </c>
      <c r="J4" s="49">
        <v>0</v>
      </c>
      <c r="K4" s="39">
        <v>0</v>
      </c>
      <c r="L4" s="28">
        <v>126.29</v>
      </c>
      <c r="M4" s="49">
        <v>0</v>
      </c>
      <c r="N4" s="39">
        <v>0</v>
      </c>
      <c r="O4" s="28">
        <v>62.66</v>
      </c>
      <c r="P4" s="49">
        <v>0</v>
      </c>
      <c r="Q4" s="39">
        <v>0</v>
      </c>
      <c r="R4" s="28">
        <v>78.849999999999994</v>
      </c>
      <c r="S4" s="49">
        <v>0</v>
      </c>
      <c r="T4" s="39">
        <v>0</v>
      </c>
      <c r="U4" s="39">
        <v>0</v>
      </c>
      <c r="V4" s="28">
        <v>77</v>
      </c>
      <c r="W4" s="49">
        <v>0</v>
      </c>
      <c r="X4" s="39">
        <v>0</v>
      </c>
      <c r="Y4" s="28">
        <v>125.09</v>
      </c>
      <c r="Z4" s="49">
        <v>0</v>
      </c>
      <c r="AA4" s="39">
        <v>0</v>
      </c>
      <c r="AB4" s="28">
        <v>62.22</v>
      </c>
      <c r="AC4" s="49">
        <v>0</v>
      </c>
      <c r="AD4" s="39">
        <v>0</v>
      </c>
      <c r="AE4" s="28">
        <v>76.97</v>
      </c>
      <c r="AF4" s="49">
        <v>0</v>
      </c>
      <c r="AG4" s="39">
        <v>0</v>
      </c>
      <c r="AH4" s="39">
        <v>0</v>
      </c>
      <c r="AI4" s="28">
        <v>75.5</v>
      </c>
      <c r="AJ4" s="49">
        <v>0</v>
      </c>
      <c r="AK4" s="39">
        <v>0</v>
      </c>
      <c r="AL4" s="28">
        <v>123.65</v>
      </c>
      <c r="AM4" s="49">
        <v>0</v>
      </c>
      <c r="AN4" s="39">
        <v>0</v>
      </c>
      <c r="AO4" s="28">
        <v>65.06</v>
      </c>
      <c r="AP4" s="49">
        <v>0</v>
      </c>
      <c r="AQ4" s="39">
        <v>0</v>
      </c>
      <c r="AR4" s="28">
        <v>84.66</v>
      </c>
      <c r="AS4" s="49">
        <v>0</v>
      </c>
      <c r="AT4" s="26">
        <f t="shared" si="0"/>
        <v>1037.6200000000001</v>
      </c>
    </row>
    <row r="5" spans="1:46" ht="16.5" x14ac:dyDescent="0.3">
      <c r="A5" s="25">
        <v>3</v>
      </c>
      <c r="B5" s="31" t="s">
        <v>54</v>
      </c>
      <c r="C5" s="31" t="s">
        <v>128</v>
      </c>
      <c r="D5" s="30" t="s">
        <v>127</v>
      </c>
      <c r="E5" s="31" t="s">
        <v>55</v>
      </c>
      <c r="F5" s="45">
        <v>1998</v>
      </c>
      <c r="G5" s="9">
        <v>3</v>
      </c>
      <c r="H5" s="10">
        <v>7</v>
      </c>
      <c r="I5" s="28">
        <v>80.53</v>
      </c>
      <c r="J5" s="49">
        <v>0</v>
      </c>
      <c r="K5" s="39">
        <v>0</v>
      </c>
      <c r="L5" s="28">
        <v>136.62</v>
      </c>
      <c r="M5" s="49">
        <v>0</v>
      </c>
      <c r="N5" s="39">
        <v>0</v>
      </c>
      <c r="O5" s="28">
        <v>66.97</v>
      </c>
      <c r="P5" s="49">
        <v>0</v>
      </c>
      <c r="Q5" s="39">
        <v>0</v>
      </c>
      <c r="R5" s="28">
        <v>84.31</v>
      </c>
      <c r="S5" s="53">
        <v>5</v>
      </c>
      <c r="T5" s="39">
        <v>0</v>
      </c>
      <c r="U5" s="39">
        <v>0</v>
      </c>
      <c r="V5" s="28">
        <v>78.989999999999995</v>
      </c>
      <c r="W5" s="49">
        <v>0</v>
      </c>
      <c r="X5" s="39">
        <v>0</v>
      </c>
      <c r="Y5" s="28">
        <v>132.25</v>
      </c>
      <c r="Z5" s="49">
        <v>0</v>
      </c>
      <c r="AA5" s="39">
        <v>0</v>
      </c>
      <c r="AB5" s="28">
        <v>66.56</v>
      </c>
      <c r="AC5" s="49">
        <v>0</v>
      </c>
      <c r="AD5" s="39">
        <v>0</v>
      </c>
      <c r="AE5" s="28">
        <v>80.37</v>
      </c>
      <c r="AF5" s="49">
        <v>0</v>
      </c>
      <c r="AG5" s="39">
        <v>0</v>
      </c>
      <c r="AH5" s="39">
        <v>0</v>
      </c>
      <c r="AI5" s="28">
        <v>78.680000000000007</v>
      </c>
      <c r="AJ5" s="53">
        <v>5</v>
      </c>
      <c r="AK5" s="39">
        <v>0</v>
      </c>
      <c r="AL5" s="28">
        <v>132.44999999999999</v>
      </c>
      <c r="AM5" s="53">
        <v>5</v>
      </c>
      <c r="AN5" s="39">
        <v>0</v>
      </c>
      <c r="AO5" s="28">
        <v>71.52</v>
      </c>
      <c r="AP5" s="49">
        <v>0</v>
      </c>
      <c r="AQ5" s="39">
        <v>0</v>
      </c>
      <c r="AR5" s="28">
        <v>95.35</v>
      </c>
      <c r="AS5" s="49">
        <v>0</v>
      </c>
      <c r="AT5" s="26">
        <f t="shared" si="0"/>
        <v>1119.5999999999999</v>
      </c>
    </row>
    <row r="6" spans="1:46" ht="16.5" x14ac:dyDescent="0.3">
      <c r="A6" s="25">
        <v>4</v>
      </c>
      <c r="B6" s="29" t="s">
        <v>144</v>
      </c>
      <c r="C6" s="29" t="s">
        <v>145</v>
      </c>
      <c r="D6" s="30" t="s">
        <v>146</v>
      </c>
      <c r="E6" s="30" t="s">
        <v>147</v>
      </c>
      <c r="F6" s="45">
        <v>1998</v>
      </c>
      <c r="G6" s="9">
        <v>3</v>
      </c>
      <c r="H6" s="10">
        <v>20</v>
      </c>
      <c r="I6" s="28">
        <v>82.54</v>
      </c>
      <c r="J6" s="49">
        <v>0</v>
      </c>
      <c r="K6" s="39">
        <v>0</v>
      </c>
      <c r="L6" s="28">
        <v>136.97</v>
      </c>
      <c r="M6" s="49">
        <v>0</v>
      </c>
      <c r="N6" s="39">
        <v>0</v>
      </c>
      <c r="O6" s="28">
        <v>68.47</v>
      </c>
      <c r="P6" s="49">
        <v>0</v>
      </c>
      <c r="Q6" s="39">
        <v>0</v>
      </c>
      <c r="R6" s="28">
        <v>83.53</v>
      </c>
      <c r="S6" s="49">
        <v>0</v>
      </c>
      <c r="T6" s="39">
        <v>0</v>
      </c>
      <c r="U6" s="39">
        <v>0</v>
      </c>
      <c r="V6" s="28">
        <v>79.489999999999995</v>
      </c>
      <c r="W6" s="49">
        <v>0</v>
      </c>
      <c r="X6" s="39">
        <v>0</v>
      </c>
      <c r="Y6" s="28">
        <v>136.32</v>
      </c>
      <c r="Z6" s="49">
        <v>0</v>
      </c>
      <c r="AA6" s="39">
        <v>0</v>
      </c>
      <c r="AB6" s="28">
        <v>68.48</v>
      </c>
      <c r="AC6" s="49">
        <v>0</v>
      </c>
      <c r="AD6" s="39">
        <v>0</v>
      </c>
      <c r="AE6" s="28">
        <v>81.99</v>
      </c>
      <c r="AF6" s="49">
        <v>0</v>
      </c>
      <c r="AG6" s="39">
        <v>0</v>
      </c>
      <c r="AH6" s="39">
        <v>0</v>
      </c>
      <c r="AI6" s="28">
        <v>78.56</v>
      </c>
      <c r="AJ6" s="49">
        <v>0</v>
      </c>
      <c r="AK6" s="39">
        <v>0</v>
      </c>
      <c r="AL6" s="28">
        <v>138.57</v>
      </c>
      <c r="AM6" s="49">
        <v>0</v>
      </c>
      <c r="AN6" s="39">
        <v>0</v>
      </c>
      <c r="AO6" s="28">
        <v>73.59</v>
      </c>
      <c r="AP6" s="49">
        <v>0</v>
      </c>
      <c r="AQ6" s="39">
        <v>0</v>
      </c>
      <c r="AR6" s="28">
        <v>93.96</v>
      </c>
      <c r="AS6" s="49">
        <v>0</v>
      </c>
      <c r="AT6" s="26">
        <f t="shared" si="0"/>
        <v>1122.4699999999998</v>
      </c>
    </row>
    <row r="7" spans="1:46" ht="16.5" x14ac:dyDescent="0.3">
      <c r="A7" s="25">
        <v>5</v>
      </c>
      <c r="B7" s="32" t="s">
        <v>135</v>
      </c>
      <c r="C7" s="32" t="s">
        <v>70</v>
      </c>
      <c r="D7" s="32" t="s">
        <v>92</v>
      </c>
      <c r="E7" s="32" t="s">
        <v>62</v>
      </c>
      <c r="F7" s="46">
        <v>1797</v>
      </c>
      <c r="G7" s="8">
        <v>3</v>
      </c>
      <c r="H7" s="13">
        <v>14</v>
      </c>
      <c r="I7" s="28">
        <v>80.72</v>
      </c>
      <c r="J7" s="49">
        <v>0</v>
      </c>
      <c r="K7" s="39">
        <v>0</v>
      </c>
      <c r="L7" s="28">
        <v>137.12</v>
      </c>
      <c r="M7" s="49">
        <v>0</v>
      </c>
      <c r="N7" s="39">
        <v>0</v>
      </c>
      <c r="O7" s="28">
        <v>70.319999999999993</v>
      </c>
      <c r="P7" s="49">
        <v>0</v>
      </c>
      <c r="Q7" s="39">
        <v>0</v>
      </c>
      <c r="R7" s="28">
        <v>86.67</v>
      </c>
      <c r="S7" s="49">
        <v>0</v>
      </c>
      <c r="T7" s="39">
        <v>0</v>
      </c>
      <c r="U7" s="39">
        <v>0</v>
      </c>
      <c r="V7" s="28">
        <v>79.38</v>
      </c>
      <c r="W7" s="49">
        <v>0</v>
      </c>
      <c r="X7" s="39">
        <v>0</v>
      </c>
      <c r="Y7" s="28">
        <v>133.09</v>
      </c>
      <c r="Z7" s="49">
        <v>0</v>
      </c>
      <c r="AA7" s="39">
        <v>0</v>
      </c>
      <c r="AB7" s="28">
        <v>68.72</v>
      </c>
      <c r="AC7" s="49">
        <v>0</v>
      </c>
      <c r="AD7" s="39">
        <v>0</v>
      </c>
      <c r="AE7" s="28">
        <v>83.62</v>
      </c>
      <c r="AF7" s="49">
        <v>0</v>
      </c>
      <c r="AG7" s="39">
        <v>0</v>
      </c>
      <c r="AH7" s="39">
        <v>0</v>
      </c>
      <c r="AI7" s="28">
        <v>78.62</v>
      </c>
      <c r="AJ7" s="49">
        <v>0</v>
      </c>
      <c r="AK7" s="39">
        <v>0</v>
      </c>
      <c r="AL7" s="28">
        <v>135.83000000000001</v>
      </c>
      <c r="AM7" s="49">
        <v>0</v>
      </c>
      <c r="AN7" s="39">
        <v>0</v>
      </c>
      <c r="AO7" s="28">
        <v>72.040000000000006</v>
      </c>
      <c r="AP7" s="49">
        <v>0</v>
      </c>
      <c r="AQ7" s="39">
        <v>0</v>
      </c>
      <c r="AR7" s="28">
        <v>92.78</v>
      </c>
      <c r="AS7" s="53">
        <v>5</v>
      </c>
      <c r="AT7" s="26">
        <f t="shared" si="0"/>
        <v>1123.9100000000001</v>
      </c>
    </row>
    <row r="8" spans="1:46" ht="16.5" x14ac:dyDescent="0.3">
      <c r="A8" s="25">
        <v>6</v>
      </c>
      <c r="B8" s="31" t="s">
        <v>106</v>
      </c>
      <c r="C8" s="31" t="s">
        <v>116</v>
      </c>
      <c r="D8" s="31" t="s">
        <v>123</v>
      </c>
      <c r="E8" s="31" t="s">
        <v>89</v>
      </c>
      <c r="F8" s="45">
        <v>1587</v>
      </c>
      <c r="G8" s="9">
        <v>2</v>
      </c>
      <c r="H8" s="10">
        <v>6</v>
      </c>
      <c r="I8" s="28">
        <v>79.349999999999994</v>
      </c>
      <c r="J8" s="49">
        <v>0</v>
      </c>
      <c r="K8" s="39">
        <v>0</v>
      </c>
      <c r="L8" s="28">
        <v>139.46</v>
      </c>
      <c r="M8" s="49">
        <v>0</v>
      </c>
      <c r="N8" s="39">
        <v>0</v>
      </c>
      <c r="O8" s="28">
        <v>72.89</v>
      </c>
      <c r="P8" s="49">
        <v>0</v>
      </c>
      <c r="Q8" s="39">
        <v>0</v>
      </c>
      <c r="R8" s="28">
        <v>87.88</v>
      </c>
      <c r="S8" s="49">
        <v>0</v>
      </c>
      <c r="T8" s="39">
        <v>0</v>
      </c>
      <c r="U8" s="39">
        <v>0</v>
      </c>
      <c r="V8" s="28">
        <v>79.77</v>
      </c>
      <c r="W8" s="49">
        <v>0</v>
      </c>
      <c r="X8" s="39">
        <v>0</v>
      </c>
      <c r="Y8" s="28">
        <v>132.71</v>
      </c>
      <c r="Z8" s="49">
        <v>0</v>
      </c>
      <c r="AA8" s="39">
        <v>0</v>
      </c>
      <c r="AB8" s="28">
        <v>71.47</v>
      </c>
      <c r="AC8" s="49">
        <v>0</v>
      </c>
      <c r="AD8" s="39">
        <v>0</v>
      </c>
      <c r="AE8" s="28">
        <v>87.23</v>
      </c>
      <c r="AF8" s="49">
        <v>0</v>
      </c>
      <c r="AG8" s="39">
        <v>0</v>
      </c>
      <c r="AH8" s="39">
        <v>0</v>
      </c>
      <c r="AI8" s="28">
        <v>88.68</v>
      </c>
      <c r="AJ8" s="49">
        <v>0</v>
      </c>
      <c r="AK8" s="39">
        <v>0</v>
      </c>
      <c r="AL8" s="28">
        <v>133.94999999999999</v>
      </c>
      <c r="AM8" s="49">
        <v>0</v>
      </c>
      <c r="AN8" s="39">
        <v>0</v>
      </c>
      <c r="AO8" s="28">
        <v>73.34</v>
      </c>
      <c r="AP8" s="49">
        <v>0</v>
      </c>
      <c r="AQ8" s="39">
        <v>0</v>
      </c>
      <c r="AR8" s="28">
        <v>92.14</v>
      </c>
      <c r="AS8" s="49">
        <v>0</v>
      </c>
      <c r="AT8" s="26">
        <f t="shared" si="0"/>
        <v>1138.8700000000001</v>
      </c>
    </row>
    <row r="9" spans="1:46" ht="16.5" x14ac:dyDescent="0.3">
      <c r="A9" s="25">
        <v>7</v>
      </c>
      <c r="B9" s="29" t="s">
        <v>100</v>
      </c>
      <c r="C9" s="29" t="s">
        <v>110</v>
      </c>
      <c r="D9" s="30" t="s">
        <v>92</v>
      </c>
      <c r="E9" s="30" t="s">
        <v>53</v>
      </c>
      <c r="F9" s="45">
        <v>2494</v>
      </c>
      <c r="G9" s="9">
        <v>4</v>
      </c>
      <c r="H9" s="10">
        <v>9</v>
      </c>
      <c r="I9" s="28">
        <v>81.02</v>
      </c>
      <c r="J9" s="49">
        <v>0</v>
      </c>
      <c r="K9" s="39">
        <v>0</v>
      </c>
      <c r="L9" s="28">
        <v>138.18</v>
      </c>
      <c r="M9" s="49">
        <v>0</v>
      </c>
      <c r="N9" s="39">
        <v>0</v>
      </c>
      <c r="O9" s="28">
        <v>68.37</v>
      </c>
      <c r="P9" s="53">
        <v>5</v>
      </c>
      <c r="Q9" s="39">
        <v>0</v>
      </c>
      <c r="R9" s="28">
        <v>85.09</v>
      </c>
      <c r="S9" s="53">
        <v>5</v>
      </c>
      <c r="T9" s="39">
        <v>0</v>
      </c>
      <c r="U9" s="39">
        <v>0</v>
      </c>
      <c r="V9" s="28">
        <v>80.489999999999995</v>
      </c>
      <c r="W9" s="49">
        <v>0</v>
      </c>
      <c r="X9" s="39">
        <v>0</v>
      </c>
      <c r="Y9" s="28">
        <v>138.99</v>
      </c>
      <c r="Z9" s="49">
        <v>0</v>
      </c>
      <c r="AA9" s="39">
        <v>0</v>
      </c>
      <c r="AB9" s="28">
        <v>69.3</v>
      </c>
      <c r="AC9" s="49">
        <v>0</v>
      </c>
      <c r="AD9" s="39">
        <v>0</v>
      </c>
      <c r="AE9" s="28">
        <v>83.9</v>
      </c>
      <c r="AF9" s="49">
        <v>0</v>
      </c>
      <c r="AG9" s="39">
        <v>0</v>
      </c>
      <c r="AH9" s="39">
        <v>0</v>
      </c>
      <c r="AI9" s="28">
        <v>80.36</v>
      </c>
      <c r="AJ9" s="49">
        <v>0</v>
      </c>
      <c r="AK9" s="39">
        <v>0</v>
      </c>
      <c r="AL9" s="28">
        <v>136.82</v>
      </c>
      <c r="AM9" s="49">
        <v>0</v>
      </c>
      <c r="AN9" s="39">
        <v>0</v>
      </c>
      <c r="AO9" s="28">
        <v>72.790000000000006</v>
      </c>
      <c r="AP9" s="49">
        <v>0</v>
      </c>
      <c r="AQ9" s="39">
        <v>0</v>
      </c>
      <c r="AR9" s="28">
        <v>94.98</v>
      </c>
      <c r="AS9" s="49">
        <v>0</v>
      </c>
      <c r="AT9" s="26">
        <f t="shared" si="0"/>
        <v>1140.29</v>
      </c>
    </row>
    <row r="10" spans="1:46" ht="16.5" x14ac:dyDescent="0.3">
      <c r="A10" s="25">
        <v>8</v>
      </c>
      <c r="B10" s="29" t="s">
        <v>138</v>
      </c>
      <c r="C10" s="29" t="s">
        <v>139</v>
      </c>
      <c r="D10" s="30" t="s">
        <v>96</v>
      </c>
      <c r="E10" s="30" t="s">
        <v>8</v>
      </c>
      <c r="F10" s="45">
        <v>1598</v>
      </c>
      <c r="G10" s="9">
        <v>2</v>
      </c>
      <c r="H10" s="10">
        <v>17</v>
      </c>
      <c r="I10" s="28">
        <v>81.96</v>
      </c>
      <c r="J10" s="49">
        <v>0</v>
      </c>
      <c r="K10" s="39">
        <v>0</v>
      </c>
      <c r="L10" s="28">
        <v>140.55000000000001</v>
      </c>
      <c r="M10" s="49">
        <v>0</v>
      </c>
      <c r="N10" s="39">
        <v>0</v>
      </c>
      <c r="O10" s="28">
        <v>71.87</v>
      </c>
      <c r="P10" s="49">
        <v>0</v>
      </c>
      <c r="Q10" s="39">
        <v>0</v>
      </c>
      <c r="R10" s="28">
        <v>85.38</v>
      </c>
      <c r="S10" s="49">
        <v>0</v>
      </c>
      <c r="T10" s="39">
        <v>0</v>
      </c>
      <c r="U10" s="39">
        <v>0</v>
      </c>
      <c r="V10" s="28">
        <v>80.62</v>
      </c>
      <c r="W10" s="49">
        <v>0</v>
      </c>
      <c r="X10" s="39">
        <v>0</v>
      </c>
      <c r="Y10" s="28">
        <v>136.13</v>
      </c>
      <c r="Z10" s="49">
        <v>0</v>
      </c>
      <c r="AA10" s="39">
        <v>0</v>
      </c>
      <c r="AB10" s="28">
        <v>69.2</v>
      </c>
      <c r="AC10" s="49">
        <v>0</v>
      </c>
      <c r="AD10" s="39">
        <v>0</v>
      </c>
      <c r="AE10" s="28">
        <v>82.01</v>
      </c>
      <c r="AF10" s="55">
        <v>5</v>
      </c>
      <c r="AG10" s="39">
        <v>0</v>
      </c>
      <c r="AH10" s="39">
        <v>0</v>
      </c>
      <c r="AI10" s="28">
        <v>86.97</v>
      </c>
      <c r="AJ10" s="49">
        <v>0</v>
      </c>
      <c r="AK10" s="39">
        <v>0</v>
      </c>
      <c r="AL10" s="28">
        <v>136.21</v>
      </c>
      <c r="AM10" s="49">
        <v>0</v>
      </c>
      <c r="AN10" s="39">
        <v>0</v>
      </c>
      <c r="AO10" s="28">
        <v>75.41</v>
      </c>
      <c r="AP10" s="49">
        <v>0</v>
      </c>
      <c r="AQ10" s="39">
        <v>0</v>
      </c>
      <c r="AR10" s="28">
        <v>91.05</v>
      </c>
      <c r="AS10" s="53">
        <v>5</v>
      </c>
      <c r="AT10" s="26">
        <f t="shared" si="0"/>
        <v>1147.3600000000001</v>
      </c>
    </row>
    <row r="11" spans="1:46" ht="16.5" x14ac:dyDescent="0.3">
      <c r="A11" s="25">
        <v>9</v>
      </c>
      <c r="B11" s="29" t="s">
        <v>129</v>
      </c>
      <c r="C11" s="29" t="s">
        <v>130</v>
      </c>
      <c r="D11" s="30" t="s">
        <v>123</v>
      </c>
      <c r="E11" s="30" t="s">
        <v>131</v>
      </c>
      <c r="F11" s="45">
        <v>1598</v>
      </c>
      <c r="G11" s="9">
        <v>2</v>
      </c>
      <c r="H11" s="10">
        <v>10</v>
      </c>
      <c r="I11" s="28">
        <v>81.349999999999994</v>
      </c>
      <c r="J11" s="49">
        <v>0</v>
      </c>
      <c r="K11" s="39">
        <v>0</v>
      </c>
      <c r="L11" s="28">
        <v>141.26</v>
      </c>
      <c r="M11" s="49">
        <v>0</v>
      </c>
      <c r="N11" s="39">
        <v>0</v>
      </c>
      <c r="O11" s="28">
        <v>69.62</v>
      </c>
      <c r="P11" s="49">
        <v>0</v>
      </c>
      <c r="Q11" s="39">
        <v>0</v>
      </c>
      <c r="R11" s="28">
        <v>84.92</v>
      </c>
      <c r="S11" s="53">
        <v>5</v>
      </c>
      <c r="T11" s="39">
        <v>0</v>
      </c>
      <c r="U11" s="39">
        <v>0</v>
      </c>
      <c r="V11" s="28">
        <v>79.45</v>
      </c>
      <c r="W11" s="49">
        <v>0</v>
      </c>
      <c r="X11" s="39">
        <v>0</v>
      </c>
      <c r="Y11" s="28">
        <v>134.49</v>
      </c>
      <c r="Z11" s="49">
        <v>0</v>
      </c>
      <c r="AA11" s="39">
        <v>0</v>
      </c>
      <c r="AB11" s="28">
        <v>68.92</v>
      </c>
      <c r="AC11" s="49">
        <v>0</v>
      </c>
      <c r="AD11" s="39">
        <v>0</v>
      </c>
      <c r="AE11" s="28">
        <v>91.39</v>
      </c>
      <c r="AF11" s="49">
        <v>0</v>
      </c>
      <c r="AG11" s="39">
        <v>0</v>
      </c>
      <c r="AH11" s="39">
        <v>0</v>
      </c>
      <c r="AI11" s="28">
        <v>85.89</v>
      </c>
      <c r="AJ11" s="49">
        <v>0</v>
      </c>
      <c r="AK11" s="39">
        <v>0</v>
      </c>
      <c r="AL11" s="28">
        <v>140.25</v>
      </c>
      <c r="AM11" s="49">
        <v>0</v>
      </c>
      <c r="AN11" s="39">
        <v>0</v>
      </c>
      <c r="AO11" s="28">
        <v>72.8</v>
      </c>
      <c r="AP11" s="49">
        <v>0</v>
      </c>
      <c r="AQ11" s="39">
        <v>0</v>
      </c>
      <c r="AR11" s="28">
        <v>93.54</v>
      </c>
      <c r="AS11" s="49">
        <v>0</v>
      </c>
      <c r="AT11" s="26">
        <f t="shared" si="0"/>
        <v>1148.8799999999999</v>
      </c>
    </row>
    <row r="12" spans="1:46" ht="16.5" x14ac:dyDescent="0.3">
      <c r="A12" s="25">
        <v>10</v>
      </c>
      <c r="B12" s="29" t="s">
        <v>104</v>
      </c>
      <c r="C12" s="29" t="s">
        <v>113</v>
      </c>
      <c r="D12" s="40" t="s">
        <v>93</v>
      </c>
      <c r="E12" s="30" t="s">
        <v>87</v>
      </c>
      <c r="F12" s="45">
        <v>1595</v>
      </c>
      <c r="G12" s="9">
        <v>2</v>
      </c>
      <c r="H12" s="10">
        <v>21</v>
      </c>
      <c r="I12" s="28">
        <v>80.319999999999993</v>
      </c>
      <c r="J12" s="49">
        <v>0</v>
      </c>
      <c r="K12" s="39">
        <v>0</v>
      </c>
      <c r="L12" s="28">
        <v>140.03</v>
      </c>
      <c r="M12" s="49">
        <v>0</v>
      </c>
      <c r="N12" s="39">
        <v>0</v>
      </c>
      <c r="O12" s="28">
        <v>69.430000000000007</v>
      </c>
      <c r="P12" s="49">
        <v>0</v>
      </c>
      <c r="Q12" s="39">
        <v>0</v>
      </c>
      <c r="R12" s="28">
        <v>89.29</v>
      </c>
      <c r="S12" s="49">
        <v>0</v>
      </c>
      <c r="T12" s="39">
        <v>0</v>
      </c>
      <c r="U12" s="39">
        <v>0</v>
      </c>
      <c r="V12" s="28">
        <v>80.19</v>
      </c>
      <c r="W12" s="49">
        <v>0</v>
      </c>
      <c r="X12" s="39">
        <v>0</v>
      </c>
      <c r="Y12" s="28">
        <v>137.34</v>
      </c>
      <c r="Z12" s="49">
        <v>0</v>
      </c>
      <c r="AA12" s="39">
        <v>0</v>
      </c>
      <c r="AB12" s="28">
        <v>69.45</v>
      </c>
      <c r="AC12" s="49">
        <v>0</v>
      </c>
      <c r="AD12" s="39">
        <v>0</v>
      </c>
      <c r="AE12" s="28">
        <v>84.01</v>
      </c>
      <c r="AF12" s="49">
        <v>0</v>
      </c>
      <c r="AG12" s="39">
        <v>0</v>
      </c>
      <c r="AH12" s="39">
        <v>0</v>
      </c>
      <c r="AI12" s="28">
        <v>86.06</v>
      </c>
      <c r="AJ12" s="49">
        <v>0</v>
      </c>
      <c r="AK12" s="39">
        <v>0</v>
      </c>
      <c r="AL12" s="28">
        <v>137.43</v>
      </c>
      <c r="AM12" s="53">
        <v>5</v>
      </c>
      <c r="AN12" s="39">
        <v>0</v>
      </c>
      <c r="AO12" s="28">
        <v>75.33</v>
      </c>
      <c r="AP12" s="49">
        <v>0</v>
      </c>
      <c r="AQ12" s="39">
        <v>0</v>
      </c>
      <c r="AR12" s="28">
        <v>96.49</v>
      </c>
      <c r="AS12" s="49">
        <v>0</v>
      </c>
      <c r="AT12" s="26">
        <f t="shared" si="0"/>
        <v>1150.3700000000001</v>
      </c>
    </row>
    <row r="13" spans="1:46" ht="16.5" x14ac:dyDescent="0.3">
      <c r="A13" s="25">
        <v>11</v>
      </c>
      <c r="B13" s="29" t="s">
        <v>81</v>
      </c>
      <c r="C13" s="29" t="s">
        <v>82</v>
      </c>
      <c r="D13" s="30" t="s">
        <v>149</v>
      </c>
      <c r="E13" s="30" t="s">
        <v>83</v>
      </c>
      <c r="F13" s="45">
        <v>1997</v>
      </c>
      <c r="G13" s="9">
        <v>3</v>
      </c>
      <c r="H13" s="10">
        <v>4</v>
      </c>
      <c r="I13" s="28">
        <v>81.67</v>
      </c>
      <c r="J13" s="49">
        <v>0</v>
      </c>
      <c r="K13" s="39">
        <v>0</v>
      </c>
      <c r="L13" s="28">
        <v>145.08000000000001</v>
      </c>
      <c r="M13" s="49">
        <v>0</v>
      </c>
      <c r="N13" s="39">
        <v>0</v>
      </c>
      <c r="O13" s="28">
        <v>69.3</v>
      </c>
      <c r="P13" s="53">
        <v>5</v>
      </c>
      <c r="Q13" s="39">
        <v>0</v>
      </c>
      <c r="R13" s="28">
        <v>86.45</v>
      </c>
      <c r="S13" s="49">
        <v>0</v>
      </c>
      <c r="T13" s="39">
        <v>0</v>
      </c>
      <c r="U13" s="39">
        <v>0</v>
      </c>
      <c r="V13" s="28">
        <v>81.319999999999993</v>
      </c>
      <c r="W13" s="49">
        <v>0</v>
      </c>
      <c r="X13" s="39">
        <v>0</v>
      </c>
      <c r="Y13" s="28">
        <v>136.59</v>
      </c>
      <c r="Z13" s="49">
        <v>0</v>
      </c>
      <c r="AA13" s="39">
        <v>0</v>
      </c>
      <c r="AB13" s="28">
        <v>69.92</v>
      </c>
      <c r="AC13" s="49">
        <v>0</v>
      </c>
      <c r="AD13" s="39">
        <v>0</v>
      </c>
      <c r="AE13" s="28">
        <v>83.47</v>
      </c>
      <c r="AF13" s="49">
        <v>0</v>
      </c>
      <c r="AG13" s="39">
        <v>0</v>
      </c>
      <c r="AH13" s="39">
        <v>0</v>
      </c>
      <c r="AI13" s="28">
        <v>85.21</v>
      </c>
      <c r="AJ13" s="49">
        <v>0</v>
      </c>
      <c r="AK13" s="39">
        <v>0</v>
      </c>
      <c r="AL13" s="28">
        <v>135.78</v>
      </c>
      <c r="AM13" s="49">
        <v>0</v>
      </c>
      <c r="AN13" s="39">
        <v>0</v>
      </c>
      <c r="AO13" s="28">
        <v>74.05</v>
      </c>
      <c r="AP13" s="49">
        <v>0</v>
      </c>
      <c r="AQ13" s="39">
        <v>0</v>
      </c>
      <c r="AR13" s="28">
        <v>107.9</v>
      </c>
      <c r="AS13" s="49">
        <v>0</v>
      </c>
      <c r="AT13" s="26">
        <f t="shared" si="0"/>
        <v>1161.74</v>
      </c>
    </row>
    <row r="14" spans="1:46" ht="16.5" x14ac:dyDescent="0.3">
      <c r="A14" s="25">
        <v>12</v>
      </c>
      <c r="B14" s="32" t="s">
        <v>105</v>
      </c>
      <c r="C14" s="32" t="s">
        <v>112</v>
      </c>
      <c r="D14" s="32" t="s">
        <v>94</v>
      </c>
      <c r="E14" s="32" t="s">
        <v>87</v>
      </c>
      <c r="F14" s="46">
        <v>1590</v>
      </c>
      <c r="G14" s="8">
        <v>2</v>
      </c>
      <c r="H14" s="13">
        <v>11</v>
      </c>
      <c r="I14" s="28">
        <v>86.18</v>
      </c>
      <c r="J14" s="49">
        <v>0</v>
      </c>
      <c r="K14" s="39">
        <v>0</v>
      </c>
      <c r="L14" s="28">
        <v>144.62</v>
      </c>
      <c r="M14" s="49">
        <v>0</v>
      </c>
      <c r="N14" s="39">
        <v>0</v>
      </c>
      <c r="O14" s="28">
        <v>72.650000000000006</v>
      </c>
      <c r="P14" s="49">
        <v>0</v>
      </c>
      <c r="Q14" s="39">
        <v>0</v>
      </c>
      <c r="R14" s="28">
        <v>91.98</v>
      </c>
      <c r="S14" s="49">
        <v>0</v>
      </c>
      <c r="T14" s="39">
        <v>0</v>
      </c>
      <c r="U14" s="39">
        <v>0</v>
      </c>
      <c r="V14" s="28">
        <v>82.64</v>
      </c>
      <c r="W14" s="49">
        <v>0</v>
      </c>
      <c r="X14" s="39">
        <v>0</v>
      </c>
      <c r="Y14" s="28">
        <v>139.29</v>
      </c>
      <c r="Z14" s="49">
        <v>0</v>
      </c>
      <c r="AA14" s="39">
        <v>0</v>
      </c>
      <c r="AB14" s="28">
        <v>70.239999999999995</v>
      </c>
      <c r="AC14" s="49">
        <v>0</v>
      </c>
      <c r="AD14" s="39">
        <v>0</v>
      </c>
      <c r="AE14" s="28">
        <v>87.37</v>
      </c>
      <c r="AF14" s="49">
        <v>0</v>
      </c>
      <c r="AG14" s="39">
        <v>0</v>
      </c>
      <c r="AH14" s="39">
        <v>0</v>
      </c>
      <c r="AI14" s="28">
        <v>89.43</v>
      </c>
      <c r="AJ14" s="49">
        <v>0</v>
      </c>
      <c r="AK14" s="39">
        <v>0</v>
      </c>
      <c r="AL14" s="28">
        <v>136.94999999999999</v>
      </c>
      <c r="AM14" s="49">
        <v>0</v>
      </c>
      <c r="AN14" s="39">
        <v>0</v>
      </c>
      <c r="AO14" s="28">
        <v>74.459999999999994</v>
      </c>
      <c r="AP14" s="49">
        <v>0</v>
      </c>
      <c r="AQ14" s="39">
        <v>0</v>
      </c>
      <c r="AR14" s="28">
        <v>94.28</v>
      </c>
      <c r="AS14" s="49">
        <v>0</v>
      </c>
      <c r="AT14" s="26">
        <f t="shared" si="0"/>
        <v>1170.0900000000001</v>
      </c>
    </row>
    <row r="15" spans="1:46" ht="16.5" x14ac:dyDescent="0.3">
      <c r="A15" s="25">
        <v>13</v>
      </c>
      <c r="B15" s="32" t="s">
        <v>108</v>
      </c>
      <c r="C15" s="32" t="s">
        <v>118</v>
      </c>
      <c r="D15" s="32" t="s">
        <v>96</v>
      </c>
      <c r="E15" s="32" t="s">
        <v>91</v>
      </c>
      <c r="F15" s="46">
        <v>1799</v>
      </c>
      <c r="G15" s="8">
        <v>3</v>
      </c>
      <c r="H15" s="13">
        <v>25</v>
      </c>
      <c r="I15" s="28">
        <v>81.42</v>
      </c>
      <c r="J15" s="49">
        <v>0</v>
      </c>
      <c r="K15" s="39">
        <v>0</v>
      </c>
      <c r="L15" s="28">
        <v>137.29</v>
      </c>
      <c r="M15" s="53">
        <v>5</v>
      </c>
      <c r="N15" s="39">
        <v>0</v>
      </c>
      <c r="O15" s="28">
        <v>73.94</v>
      </c>
      <c r="P15" s="49">
        <v>0</v>
      </c>
      <c r="Q15" s="39">
        <v>0</v>
      </c>
      <c r="R15" s="28">
        <v>94.48</v>
      </c>
      <c r="S15" s="53">
        <v>5</v>
      </c>
      <c r="T15" s="39">
        <v>0</v>
      </c>
      <c r="U15" s="39">
        <v>0</v>
      </c>
      <c r="V15" s="28">
        <v>80.099999999999994</v>
      </c>
      <c r="W15" s="49">
        <v>0</v>
      </c>
      <c r="X15" s="39">
        <v>0</v>
      </c>
      <c r="Y15" s="28">
        <v>137.05000000000001</v>
      </c>
      <c r="Z15" s="49">
        <v>0</v>
      </c>
      <c r="AA15" s="39">
        <v>0</v>
      </c>
      <c r="AB15" s="28">
        <v>73.31</v>
      </c>
      <c r="AC15" s="49">
        <v>0</v>
      </c>
      <c r="AD15" s="39">
        <v>0</v>
      </c>
      <c r="AE15" s="28">
        <v>87.93</v>
      </c>
      <c r="AF15" s="49">
        <v>0</v>
      </c>
      <c r="AG15" s="39">
        <v>0</v>
      </c>
      <c r="AH15" s="39">
        <v>0</v>
      </c>
      <c r="AI15" s="28">
        <v>80.61</v>
      </c>
      <c r="AJ15" s="49">
        <v>0</v>
      </c>
      <c r="AK15" s="39">
        <v>0</v>
      </c>
      <c r="AL15" s="28">
        <v>137.82</v>
      </c>
      <c r="AM15" s="49">
        <v>0</v>
      </c>
      <c r="AN15" s="39">
        <v>0</v>
      </c>
      <c r="AO15" s="28">
        <v>77.11</v>
      </c>
      <c r="AP15" s="49">
        <v>0</v>
      </c>
      <c r="AQ15" s="39">
        <v>0</v>
      </c>
      <c r="AR15" s="28">
        <v>102.2</v>
      </c>
      <c r="AS15" s="49">
        <v>0</v>
      </c>
      <c r="AT15" s="26">
        <f t="shared" si="0"/>
        <v>1173.26</v>
      </c>
    </row>
    <row r="16" spans="1:46" ht="16.5" x14ac:dyDescent="0.3">
      <c r="A16" s="25">
        <v>14</v>
      </c>
      <c r="B16" s="29" t="s">
        <v>120</v>
      </c>
      <c r="C16" s="29" t="s">
        <v>85</v>
      </c>
      <c r="D16" s="30" t="s">
        <v>92</v>
      </c>
      <c r="E16" s="30" t="s">
        <v>53</v>
      </c>
      <c r="F16" s="45">
        <v>1796</v>
      </c>
      <c r="G16" s="9">
        <v>3</v>
      </c>
      <c r="H16" s="10">
        <v>8</v>
      </c>
      <c r="I16" s="28">
        <v>82.7</v>
      </c>
      <c r="J16" s="49">
        <v>0</v>
      </c>
      <c r="K16" s="39">
        <v>0</v>
      </c>
      <c r="L16" s="28">
        <v>142.01</v>
      </c>
      <c r="M16" s="49">
        <v>0</v>
      </c>
      <c r="N16" s="39">
        <v>0</v>
      </c>
      <c r="O16" s="28">
        <v>70.62</v>
      </c>
      <c r="P16" s="49">
        <v>0</v>
      </c>
      <c r="Q16" s="39">
        <v>0</v>
      </c>
      <c r="R16" s="28">
        <v>93.7</v>
      </c>
      <c r="S16" s="49">
        <v>0</v>
      </c>
      <c r="T16" s="39">
        <v>0</v>
      </c>
      <c r="U16" s="39">
        <v>0</v>
      </c>
      <c r="V16" s="28">
        <v>80.5</v>
      </c>
      <c r="W16" s="49">
        <v>0</v>
      </c>
      <c r="X16" s="39">
        <v>0</v>
      </c>
      <c r="Y16" s="28">
        <v>137.96</v>
      </c>
      <c r="Z16" s="49">
        <v>0</v>
      </c>
      <c r="AA16" s="39">
        <v>0</v>
      </c>
      <c r="AB16" s="28">
        <v>71.209999999999994</v>
      </c>
      <c r="AC16" s="49">
        <v>0</v>
      </c>
      <c r="AD16" s="39">
        <v>0</v>
      </c>
      <c r="AE16" s="28">
        <v>86.64</v>
      </c>
      <c r="AF16" s="55">
        <v>5</v>
      </c>
      <c r="AG16" s="39">
        <v>0</v>
      </c>
      <c r="AH16" s="39">
        <v>0</v>
      </c>
      <c r="AI16" s="28">
        <v>80.55</v>
      </c>
      <c r="AJ16" s="49">
        <v>0</v>
      </c>
      <c r="AK16" s="39">
        <v>0</v>
      </c>
      <c r="AL16" s="28">
        <v>142.91</v>
      </c>
      <c r="AM16" s="49">
        <v>0</v>
      </c>
      <c r="AN16" s="39">
        <v>0</v>
      </c>
      <c r="AO16" s="28">
        <v>80.34</v>
      </c>
      <c r="AP16" s="49">
        <v>0</v>
      </c>
      <c r="AQ16" s="39">
        <v>0</v>
      </c>
      <c r="AR16" s="28">
        <v>102.19</v>
      </c>
      <c r="AS16" s="49">
        <v>0</v>
      </c>
      <c r="AT16" s="26">
        <f t="shared" si="0"/>
        <v>1176.33</v>
      </c>
    </row>
    <row r="17" spans="1:46" ht="16.5" x14ac:dyDescent="0.3">
      <c r="A17" s="25">
        <v>15</v>
      </c>
      <c r="B17" s="29" t="s">
        <v>99</v>
      </c>
      <c r="C17" s="29" t="s">
        <v>148</v>
      </c>
      <c r="D17" s="30" t="s">
        <v>92</v>
      </c>
      <c r="E17" s="30" t="s">
        <v>61</v>
      </c>
      <c r="F17" s="45">
        <v>1368</v>
      </c>
      <c r="G17" s="9">
        <v>1</v>
      </c>
      <c r="H17" s="10">
        <v>26</v>
      </c>
      <c r="I17" s="28">
        <v>85.99</v>
      </c>
      <c r="J17" s="49">
        <v>0</v>
      </c>
      <c r="K17" s="39">
        <v>0</v>
      </c>
      <c r="L17" s="28">
        <v>152.54</v>
      </c>
      <c r="M17" s="49">
        <v>0</v>
      </c>
      <c r="N17" s="39">
        <v>0</v>
      </c>
      <c r="O17" s="28">
        <v>71.52</v>
      </c>
      <c r="P17" s="49">
        <v>0</v>
      </c>
      <c r="Q17" s="39">
        <v>0</v>
      </c>
      <c r="R17" s="28">
        <v>88.72</v>
      </c>
      <c r="S17" s="49">
        <v>0</v>
      </c>
      <c r="T17" s="39">
        <v>0</v>
      </c>
      <c r="U17" s="39">
        <v>0</v>
      </c>
      <c r="V17" s="28">
        <v>81.599999999999994</v>
      </c>
      <c r="W17" s="49">
        <v>0</v>
      </c>
      <c r="X17" s="39">
        <v>0</v>
      </c>
      <c r="Y17" s="28">
        <v>139.34</v>
      </c>
      <c r="Z17" s="49">
        <v>0</v>
      </c>
      <c r="AA17" s="39">
        <v>0</v>
      </c>
      <c r="AB17" s="28">
        <v>71.39</v>
      </c>
      <c r="AC17" s="49">
        <v>0</v>
      </c>
      <c r="AD17" s="39">
        <v>0</v>
      </c>
      <c r="AE17" s="28">
        <v>92.12</v>
      </c>
      <c r="AF17" s="49">
        <v>0</v>
      </c>
      <c r="AG17" s="39">
        <v>0</v>
      </c>
      <c r="AH17" s="39">
        <v>0</v>
      </c>
      <c r="AI17" s="28">
        <v>97.55</v>
      </c>
      <c r="AJ17" s="49">
        <v>0</v>
      </c>
      <c r="AK17" s="39">
        <v>0</v>
      </c>
      <c r="AL17" s="28">
        <v>133.62</v>
      </c>
      <c r="AM17" s="49">
        <v>0</v>
      </c>
      <c r="AN17" s="39">
        <v>0</v>
      </c>
      <c r="AO17" s="28">
        <v>74.540000000000006</v>
      </c>
      <c r="AP17" s="49">
        <v>0</v>
      </c>
      <c r="AQ17" s="39">
        <v>0</v>
      </c>
      <c r="AR17" s="28">
        <v>92.21</v>
      </c>
      <c r="AS17" s="49">
        <v>0</v>
      </c>
      <c r="AT17" s="26">
        <f t="shared" si="0"/>
        <v>1181.1400000000001</v>
      </c>
    </row>
    <row r="18" spans="1:46" ht="16.5" x14ac:dyDescent="0.3">
      <c r="A18" s="25">
        <v>16</v>
      </c>
      <c r="B18" s="32" t="s">
        <v>152</v>
      </c>
      <c r="C18" s="32" t="s">
        <v>153</v>
      </c>
      <c r="D18" s="32" t="s">
        <v>69</v>
      </c>
      <c r="E18" s="32" t="s">
        <v>154</v>
      </c>
      <c r="F18" s="46">
        <v>1598</v>
      </c>
      <c r="G18" s="8">
        <v>2</v>
      </c>
      <c r="H18" s="13">
        <v>22</v>
      </c>
      <c r="I18" s="28">
        <v>84.16</v>
      </c>
      <c r="J18" s="49">
        <v>0</v>
      </c>
      <c r="K18" s="39">
        <v>0</v>
      </c>
      <c r="L18" s="28">
        <v>145.71</v>
      </c>
      <c r="M18" s="49">
        <v>0</v>
      </c>
      <c r="N18" s="39">
        <v>0</v>
      </c>
      <c r="O18" s="28">
        <v>75.959999999999994</v>
      </c>
      <c r="P18" s="49">
        <v>0</v>
      </c>
      <c r="Q18" s="39">
        <v>0</v>
      </c>
      <c r="R18" s="28">
        <v>88.69</v>
      </c>
      <c r="S18" s="53">
        <v>5</v>
      </c>
      <c r="T18" s="39">
        <v>0</v>
      </c>
      <c r="U18" s="39">
        <v>0</v>
      </c>
      <c r="V18" s="28">
        <v>82.68</v>
      </c>
      <c r="W18" s="49">
        <v>0</v>
      </c>
      <c r="X18" s="39">
        <v>0</v>
      </c>
      <c r="Y18" s="28">
        <v>141.56</v>
      </c>
      <c r="Z18" s="49">
        <v>0</v>
      </c>
      <c r="AA18" s="39">
        <v>0</v>
      </c>
      <c r="AB18" s="28">
        <v>75.92</v>
      </c>
      <c r="AC18" s="49">
        <v>0</v>
      </c>
      <c r="AD18" s="39">
        <v>0</v>
      </c>
      <c r="AE18" s="28">
        <v>87.39</v>
      </c>
      <c r="AF18" s="55">
        <v>5</v>
      </c>
      <c r="AG18" s="39">
        <v>0</v>
      </c>
      <c r="AH18" s="39">
        <v>0</v>
      </c>
      <c r="AI18" s="28">
        <v>86.46</v>
      </c>
      <c r="AJ18" s="49">
        <v>0</v>
      </c>
      <c r="AK18" s="39">
        <v>0</v>
      </c>
      <c r="AL18" s="28">
        <v>139.09</v>
      </c>
      <c r="AM18" s="49">
        <v>0</v>
      </c>
      <c r="AN18" s="39">
        <v>0</v>
      </c>
      <c r="AO18" s="28">
        <v>77.099999999999994</v>
      </c>
      <c r="AP18" s="49">
        <v>0</v>
      </c>
      <c r="AQ18" s="39">
        <v>0</v>
      </c>
      <c r="AR18" s="28">
        <v>93.78</v>
      </c>
      <c r="AS18" s="49">
        <v>0</v>
      </c>
      <c r="AT18" s="26">
        <f t="shared" si="0"/>
        <v>1188.5</v>
      </c>
    </row>
    <row r="19" spans="1:46" ht="16.5" x14ac:dyDescent="0.3">
      <c r="A19" s="25">
        <v>17</v>
      </c>
      <c r="B19" s="29" t="s">
        <v>102</v>
      </c>
      <c r="C19" s="29" t="s">
        <v>114</v>
      </c>
      <c r="D19" s="30" t="s">
        <v>94</v>
      </c>
      <c r="E19" s="30" t="s">
        <v>88</v>
      </c>
      <c r="F19" s="45">
        <v>1598</v>
      </c>
      <c r="G19" s="9">
        <v>2</v>
      </c>
      <c r="H19" s="10">
        <v>35</v>
      </c>
      <c r="I19" s="28">
        <v>84.41</v>
      </c>
      <c r="J19" s="49">
        <v>0</v>
      </c>
      <c r="K19" s="39">
        <v>0</v>
      </c>
      <c r="L19" s="28">
        <v>141.63</v>
      </c>
      <c r="M19" s="49">
        <v>0</v>
      </c>
      <c r="N19" s="39">
        <v>0</v>
      </c>
      <c r="O19" s="28">
        <v>73.88</v>
      </c>
      <c r="P19" s="49">
        <v>0</v>
      </c>
      <c r="Q19" s="39">
        <v>0</v>
      </c>
      <c r="R19" s="28">
        <v>91.02</v>
      </c>
      <c r="S19" s="49">
        <v>0</v>
      </c>
      <c r="T19" s="39">
        <v>0</v>
      </c>
      <c r="U19" s="39">
        <v>0</v>
      </c>
      <c r="V19" s="28">
        <v>82.52</v>
      </c>
      <c r="W19" s="49">
        <v>0</v>
      </c>
      <c r="X19" s="39">
        <v>0</v>
      </c>
      <c r="Y19" s="28">
        <v>136.1</v>
      </c>
      <c r="Z19" s="49">
        <v>0</v>
      </c>
      <c r="AA19" s="39">
        <v>0</v>
      </c>
      <c r="AB19" s="28">
        <v>74.14</v>
      </c>
      <c r="AC19" s="49">
        <v>0</v>
      </c>
      <c r="AD19" s="39">
        <v>0</v>
      </c>
      <c r="AE19" s="28">
        <v>109.88</v>
      </c>
      <c r="AF19" s="49">
        <v>0</v>
      </c>
      <c r="AG19" s="39">
        <v>0</v>
      </c>
      <c r="AH19" s="39">
        <v>0</v>
      </c>
      <c r="AI19" s="28">
        <v>86.25</v>
      </c>
      <c r="AJ19" s="49">
        <v>0</v>
      </c>
      <c r="AK19" s="39">
        <v>0</v>
      </c>
      <c r="AL19" s="28">
        <v>138.44999999999999</v>
      </c>
      <c r="AM19" s="49">
        <v>0</v>
      </c>
      <c r="AN19" s="39">
        <v>0</v>
      </c>
      <c r="AO19" s="28">
        <v>77.53</v>
      </c>
      <c r="AP19" s="49">
        <v>0</v>
      </c>
      <c r="AQ19" s="39">
        <v>0</v>
      </c>
      <c r="AR19" s="28">
        <v>103.97</v>
      </c>
      <c r="AS19" s="49">
        <v>0</v>
      </c>
      <c r="AT19" s="26">
        <f t="shared" si="0"/>
        <v>1199.78</v>
      </c>
    </row>
    <row r="20" spans="1:46" ht="16.5" x14ac:dyDescent="0.3">
      <c r="A20" s="25">
        <v>18</v>
      </c>
      <c r="B20" s="29" t="s">
        <v>132</v>
      </c>
      <c r="C20" s="29" t="s">
        <v>133</v>
      </c>
      <c r="D20" s="30" t="s">
        <v>92</v>
      </c>
      <c r="E20" s="30" t="s">
        <v>58</v>
      </c>
      <c r="F20" s="45">
        <v>1590</v>
      </c>
      <c r="G20" s="9">
        <v>2</v>
      </c>
      <c r="H20" s="10">
        <v>12</v>
      </c>
      <c r="I20" s="28">
        <v>91.16</v>
      </c>
      <c r="J20" s="49">
        <v>0</v>
      </c>
      <c r="K20" s="39">
        <v>0</v>
      </c>
      <c r="L20" s="28">
        <v>141.29</v>
      </c>
      <c r="M20" s="49">
        <v>0</v>
      </c>
      <c r="N20" s="39">
        <v>0</v>
      </c>
      <c r="O20" s="28">
        <v>73.42</v>
      </c>
      <c r="P20" s="49">
        <v>0</v>
      </c>
      <c r="Q20" s="39">
        <v>0</v>
      </c>
      <c r="R20" s="28">
        <v>87.62</v>
      </c>
      <c r="S20" s="49">
        <v>0</v>
      </c>
      <c r="T20" s="39">
        <v>0</v>
      </c>
      <c r="U20" s="39">
        <v>0</v>
      </c>
      <c r="V20" s="28">
        <v>80.84</v>
      </c>
      <c r="W20" s="49">
        <v>0</v>
      </c>
      <c r="X20" s="39">
        <v>0</v>
      </c>
      <c r="Y20" s="28">
        <v>135.53</v>
      </c>
      <c r="Z20" s="49">
        <v>0</v>
      </c>
      <c r="AA20" s="39">
        <v>0</v>
      </c>
      <c r="AB20" s="28">
        <v>71.400000000000006</v>
      </c>
      <c r="AC20" s="49">
        <v>0</v>
      </c>
      <c r="AD20" s="39">
        <v>0</v>
      </c>
      <c r="AE20" s="28">
        <v>84.95</v>
      </c>
      <c r="AF20" s="49">
        <v>0</v>
      </c>
      <c r="AG20" s="56">
        <v>10</v>
      </c>
      <c r="AH20" s="39">
        <v>0</v>
      </c>
      <c r="AI20" s="28">
        <v>108.12</v>
      </c>
      <c r="AJ20" s="49">
        <v>0</v>
      </c>
      <c r="AK20" s="39">
        <v>0</v>
      </c>
      <c r="AL20" s="28">
        <v>155.71</v>
      </c>
      <c r="AM20" s="49">
        <v>0</v>
      </c>
      <c r="AN20" s="39">
        <v>0</v>
      </c>
      <c r="AO20" s="28">
        <v>79.97</v>
      </c>
      <c r="AP20" s="49">
        <v>0</v>
      </c>
      <c r="AQ20" s="39">
        <v>0</v>
      </c>
      <c r="AR20" s="28">
        <v>102.63</v>
      </c>
      <c r="AS20" s="49">
        <v>0</v>
      </c>
      <c r="AT20" s="26">
        <f t="shared" si="0"/>
        <v>1222.6399999999999</v>
      </c>
    </row>
    <row r="21" spans="1:46" ht="16.5" x14ac:dyDescent="0.3">
      <c r="A21" s="25">
        <v>19</v>
      </c>
      <c r="B21" s="29" t="s">
        <v>59</v>
      </c>
      <c r="C21" s="29" t="s">
        <v>60</v>
      </c>
      <c r="D21" s="30" t="s">
        <v>94</v>
      </c>
      <c r="E21" s="30" t="s">
        <v>61</v>
      </c>
      <c r="F21" s="45">
        <v>1242</v>
      </c>
      <c r="G21" s="9">
        <v>1</v>
      </c>
      <c r="H21" s="10">
        <v>1</v>
      </c>
      <c r="I21" s="28">
        <v>90.52</v>
      </c>
      <c r="J21" s="49">
        <v>0</v>
      </c>
      <c r="K21" s="39">
        <v>0</v>
      </c>
      <c r="L21" s="28">
        <v>145.72</v>
      </c>
      <c r="M21" s="49">
        <v>0</v>
      </c>
      <c r="N21" s="39">
        <v>0</v>
      </c>
      <c r="O21" s="28">
        <v>77.290000000000006</v>
      </c>
      <c r="P21" s="49">
        <v>0</v>
      </c>
      <c r="Q21" s="39">
        <v>0</v>
      </c>
      <c r="R21" s="28">
        <v>94.18</v>
      </c>
      <c r="S21" s="53">
        <v>5</v>
      </c>
      <c r="T21" s="39">
        <v>0</v>
      </c>
      <c r="U21" s="39">
        <v>0</v>
      </c>
      <c r="V21" s="28">
        <v>88.93</v>
      </c>
      <c r="W21" s="49">
        <v>0</v>
      </c>
      <c r="X21" s="39">
        <v>0</v>
      </c>
      <c r="Y21" s="28">
        <v>143.97</v>
      </c>
      <c r="Z21" s="49">
        <v>0</v>
      </c>
      <c r="AA21" s="39">
        <v>0</v>
      </c>
      <c r="AB21" s="28">
        <v>77.36</v>
      </c>
      <c r="AC21" s="49">
        <v>0</v>
      </c>
      <c r="AD21" s="39">
        <v>0</v>
      </c>
      <c r="AE21" s="28">
        <v>99.11</v>
      </c>
      <c r="AF21" s="49">
        <v>0</v>
      </c>
      <c r="AG21" s="39">
        <v>0</v>
      </c>
      <c r="AH21" s="39">
        <v>0</v>
      </c>
      <c r="AI21" s="28">
        <v>96.36</v>
      </c>
      <c r="AJ21" s="49">
        <v>0</v>
      </c>
      <c r="AK21" s="39">
        <v>0</v>
      </c>
      <c r="AL21" s="28">
        <v>143.91</v>
      </c>
      <c r="AM21" s="49">
        <v>0</v>
      </c>
      <c r="AN21" s="39">
        <v>0</v>
      </c>
      <c r="AO21" s="28">
        <v>80.23</v>
      </c>
      <c r="AP21" s="49">
        <v>0</v>
      </c>
      <c r="AQ21" s="39">
        <v>0</v>
      </c>
      <c r="AR21" s="28">
        <v>95.74</v>
      </c>
      <c r="AS21" s="53">
        <v>5</v>
      </c>
      <c r="AT21" s="26">
        <f t="shared" si="0"/>
        <v>1243.3200000000002</v>
      </c>
    </row>
    <row r="22" spans="1:46" ht="16.5" x14ac:dyDescent="0.3">
      <c r="A22" s="25">
        <v>20</v>
      </c>
      <c r="B22" s="32" t="s">
        <v>101</v>
      </c>
      <c r="C22" s="32" t="s">
        <v>111</v>
      </c>
      <c r="D22" s="32" t="s">
        <v>94</v>
      </c>
      <c r="E22" s="32" t="s">
        <v>86</v>
      </c>
      <c r="F22" s="46">
        <v>1242</v>
      </c>
      <c r="G22" s="8">
        <v>1</v>
      </c>
      <c r="H22" s="13">
        <v>23</v>
      </c>
      <c r="I22" s="28">
        <v>88.3</v>
      </c>
      <c r="J22" s="49">
        <v>0</v>
      </c>
      <c r="K22" s="56">
        <v>20</v>
      </c>
      <c r="L22" s="52">
        <f>145.72*150%</f>
        <v>218.57999999999998</v>
      </c>
      <c r="M22" s="49">
        <v>0</v>
      </c>
      <c r="N22" s="39">
        <v>0</v>
      </c>
      <c r="O22" s="28">
        <v>78.23</v>
      </c>
      <c r="P22" s="49">
        <v>0</v>
      </c>
      <c r="Q22" s="39">
        <v>0</v>
      </c>
      <c r="R22" s="28">
        <v>101.32</v>
      </c>
      <c r="S22" s="49">
        <v>0</v>
      </c>
      <c r="T22" s="39">
        <v>0</v>
      </c>
      <c r="U22" s="39">
        <v>0</v>
      </c>
      <c r="V22" s="28">
        <v>87.51</v>
      </c>
      <c r="W22" s="49">
        <v>0</v>
      </c>
      <c r="X22" s="39">
        <v>0</v>
      </c>
      <c r="Y22" s="28">
        <v>142.88</v>
      </c>
      <c r="Z22" s="49">
        <v>0</v>
      </c>
      <c r="AA22" s="39">
        <v>0</v>
      </c>
      <c r="AB22" s="28">
        <v>75.87</v>
      </c>
      <c r="AC22" s="49">
        <v>0</v>
      </c>
      <c r="AD22" s="39">
        <v>0</v>
      </c>
      <c r="AE22" s="28">
        <v>98.06</v>
      </c>
      <c r="AF22" s="49">
        <v>0</v>
      </c>
      <c r="AG22" s="39">
        <v>0</v>
      </c>
      <c r="AH22" s="39">
        <v>0</v>
      </c>
      <c r="AI22" s="28">
        <v>97.61</v>
      </c>
      <c r="AJ22" s="49">
        <v>0</v>
      </c>
      <c r="AK22" s="39">
        <v>0</v>
      </c>
      <c r="AL22" s="28">
        <v>144.32</v>
      </c>
      <c r="AM22" s="49">
        <v>0</v>
      </c>
      <c r="AN22" s="39">
        <v>0</v>
      </c>
      <c r="AO22" s="28">
        <v>84.94</v>
      </c>
      <c r="AP22" s="49">
        <v>0</v>
      </c>
      <c r="AQ22" s="39">
        <v>0</v>
      </c>
      <c r="AR22" s="28">
        <v>101.33</v>
      </c>
      <c r="AS22" s="49">
        <v>0</v>
      </c>
      <c r="AT22" s="26">
        <f t="shared" si="0"/>
        <v>1338.95</v>
      </c>
    </row>
    <row r="23" spans="1:46" ht="16.5" x14ac:dyDescent="0.3">
      <c r="A23" s="25">
        <v>21</v>
      </c>
      <c r="B23" s="29" t="s">
        <v>150</v>
      </c>
      <c r="C23" s="29" t="s">
        <v>151</v>
      </c>
      <c r="D23" s="30" t="s">
        <v>98</v>
      </c>
      <c r="E23" s="30" t="s">
        <v>68</v>
      </c>
      <c r="F23" s="45">
        <v>2550</v>
      </c>
      <c r="G23" s="9">
        <v>4</v>
      </c>
      <c r="H23" s="10">
        <v>24</v>
      </c>
      <c r="I23" s="28">
        <v>94.39</v>
      </c>
      <c r="J23" s="53">
        <v>5</v>
      </c>
      <c r="K23" s="39">
        <v>0</v>
      </c>
      <c r="L23" s="28">
        <v>168.4</v>
      </c>
      <c r="M23" s="49">
        <v>0</v>
      </c>
      <c r="N23" s="39">
        <v>0</v>
      </c>
      <c r="O23" s="28">
        <v>87.61</v>
      </c>
      <c r="P23" s="49">
        <v>0</v>
      </c>
      <c r="Q23" s="39">
        <v>0</v>
      </c>
      <c r="R23" s="52">
        <f>150%*77.73</f>
        <v>116.595</v>
      </c>
      <c r="S23" s="53">
        <v>5</v>
      </c>
      <c r="T23" s="39">
        <v>0</v>
      </c>
      <c r="U23" s="39">
        <v>0</v>
      </c>
      <c r="V23" s="28">
        <v>101.82</v>
      </c>
      <c r="W23" s="49">
        <v>0</v>
      </c>
      <c r="X23" s="39">
        <v>0</v>
      </c>
      <c r="Y23" s="28">
        <v>177.65</v>
      </c>
      <c r="Z23" s="49">
        <v>0</v>
      </c>
      <c r="AA23" s="39">
        <v>0</v>
      </c>
      <c r="AB23" s="28">
        <v>92.37</v>
      </c>
      <c r="AC23" s="49">
        <v>0</v>
      </c>
      <c r="AD23" s="39">
        <v>0</v>
      </c>
      <c r="AE23" s="52">
        <v>112.43</v>
      </c>
      <c r="AF23" s="49">
        <v>0</v>
      </c>
      <c r="AG23" s="39">
        <v>0</v>
      </c>
      <c r="AH23" s="39">
        <v>0</v>
      </c>
      <c r="AI23" s="28">
        <v>97.87</v>
      </c>
      <c r="AJ23" s="49">
        <v>0</v>
      </c>
      <c r="AK23" s="39">
        <v>0</v>
      </c>
      <c r="AL23" s="28">
        <v>170.54</v>
      </c>
      <c r="AM23" s="49">
        <v>0</v>
      </c>
      <c r="AN23" s="39">
        <v>0</v>
      </c>
      <c r="AO23" s="28">
        <v>96.02</v>
      </c>
      <c r="AP23" s="49">
        <v>0</v>
      </c>
      <c r="AQ23" s="39">
        <v>0</v>
      </c>
      <c r="AR23" s="52">
        <v>126.99</v>
      </c>
      <c r="AS23" s="49">
        <v>0</v>
      </c>
      <c r="AT23" s="26">
        <f t="shared" si="0"/>
        <v>1452.6850000000002</v>
      </c>
    </row>
    <row r="24" spans="1:46" ht="16.5" x14ac:dyDescent="0.3">
      <c r="A24" s="25">
        <v>22</v>
      </c>
      <c r="B24" s="29" t="s">
        <v>142</v>
      </c>
      <c r="C24" s="29" t="s">
        <v>143</v>
      </c>
      <c r="D24" s="30" t="s">
        <v>97</v>
      </c>
      <c r="E24" s="30" t="s">
        <v>90</v>
      </c>
      <c r="F24" s="45">
        <v>2652</v>
      </c>
      <c r="G24" s="9">
        <v>4</v>
      </c>
      <c r="H24" s="10">
        <v>19</v>
      </c>
      <c r="I24" s="28">
        <v>95.95</v>
      </c>
      <c r="J24" s="49">
        <v>0</v>
      </c>
      <c r="K24" s="39">
        <v>0</v>
      </c>
      <c r="L24" s="28">
        <v>155.69999999999999</v>
      </c>
      <c r="M24" s="49">
        <v>0</v>
      </c>
      <c r="N24" s="39">
        <v>0</v>
      </c>
      <c r="O24" s="28">
        <v>84.85</v>
      </c>
      <c r="P24" s="49">
        <v>0</v>
      </c>
      <c r="Q24" s="56">
        <v>180</v>
      </c>
      <c r="R24" s="28">
        <v>102.95</v>
      </c>
      <c r="S24" s="49">
        <v>0</v>
      </c>
      <c r="T24" s="39">
        <v>0</v>
      </c>
      <c r="U24" s="39">
        <v>0</v>
      </c>
      <c r="V24" s="28">
        <v>93.11</v>
      </c>
      <c r="W24" s="49">
        <v>0</v>
      </c>
      <c r="X24" s="39">
        <v>0</v>
      </c>
      <c r="Y24" s="28">
        <v>150.01</v>
      </c>
      <c r="Z24" s="49">
        <v>0</v>
      </c>
      <c r="AA24" s="39">
        <v>0</v>
      </c>
      <c r="AB24" s="28">
        <v>84.05</v>
      </c>
      <c r="AC24" s="49">
        <v>0</v>
      </c>
      <c r="AD24" s="39">
        <v>0</v>
      </c>
      <c r="AE24" s="28">
        <v>102.55</v>
      </c>
      <c r="AF24" s="49">
        <v>0</v>
      </c>
      <c r="AG24" s="39">
        <v>0</v>
      </c>
      <c r="AH24" s="39">
        <v>0</v>
      </c>
      <c r="AI24" s="28">
        <v>94.06</v>
      </c>
      <c r="AJ24" s="49">
        <v>0</v>
      </c>
      <c r="AK24" s="39">
        <v>0</v>
      </c>
      <c r="AL24" s="28">
        <v>148.62</v>
      </c>
      <c r="AM24" s="49">
        <v>0</v>
      </c>
      <c r="AN24" s="39">
        <v>0</v>
      </c>
      <c r="AO24" s="28">
        <v>84.92</v>
      </c>
      <c r="AP24" s="53">
        <v>5</v>
      </c>
      <c r="AQ24" s="39">
        <v>0</v>
      </c>
      <c r="AR24" s="28">
        <v>101.06</v>
      </c>
      <c r="AS24" s="51">
        <v>0</v>
      </c>
      <c r="AT24" s="26">
        <f t="shared" si="0"/>
        <v>1482.83</v>
      </c>
    </row>
    <row r="25" spans="1:46" ht="16.5" x14ac:dyDescent="0.3">
      <c r="A25" s="25">
        <v>23</v>
      </c>
      <c r="B25" s="29" t="s">
        <v>136</v>
      </c>
      <c r="C25" s="29" t="s">
        <v>137</v>
      </c>
      <c r="D25" s="30" t="s">
        <v>123</v>
      </c>
      <c r="E25" s="30" t="s">
        <v>87</v>
      </c>
      <c r="F25" s="45">
        <v>1343</v>
      </c>
      <c r="G25" s="9">
        <v>1</v>
      </c>
      <c r="H25" s="10">
        <v>15</v>
      </c>
      <c r="I25" s="28">
        <v>93.09</v>
      </c>
      <c r="J25" s="49">
        <v>0</v>
      </c>
      <c r="K25" s="39">
        <v>0</v>
      </c>
      <c r="L25" s="28">
        <v>177.42</v>
      </c>
      <c r="M25" s="49">
        <v>0</v>
      </c>
      <c r="N25" s="39">
        <v>0</v>
      </c>
      <c r="O25" s="28">
        <v>85.43</v>
      </c>
      <c r="P25" s="49">
        <v>0</v>
      </c>
      <c r="Q25" s="39">
        <v>0</v>
      </c>
      <c r="R25" s="28">
        <v>95.19</v>
      </c>
      <c r="S25" s="55">
        <v>5</v>
      </c>
      <c r="T25" s="39">
        <v>0</v>
      </c>
      <c r="U25" s="39">
        <v>0</v>
      </c>
      <c r="V25" s="28">
        <v>90.95</v>
      </c>
      <c r="W25" s="49">
        <v>0</v>
      </c>
      <c r="X25" s="56">
        <v>240</v>
      </c>
      <c r="Y25" s="28">
        <v>153.11000000000001</v>
      </c>
      <c r="Z25" s="49">
        <v>0</v>
      </c>
      <c r="AA25" s="39">
        <v>0</v>
      </c>
      <c r="AB25" s="28">
        <v>83.31</v>
      </c>
      <c r="AC25" s="49">
        <v>0</v>
      </c>
      <c r="AD25" s="39">
        <v>0</v>
      </c>
      <c r="AE25" s="28">
        <v>103.9</v>
      </c>
      <c r="AF25" s="49">
        <v>0</v>
      </c>
      <c r="AG25" s="39">
        <v>0</v>
      </c>
      <c r="AH25" s="39">
        <v>0</v>
      </c>
      <c r="AI25" s="28">
        <v>100.06</v>
      </c>
      <c r="AJ25" s="49">
        <v>0</v>
      </c>
      <c r="AK25" s="56">
        <v>180</v>
      </c>
      <c r="AL25" s="28">
        <v>155.86000000000001</v>
      </c>
      <c r="AM25" s="49">
        <v>0</v>
      </c>
      <c r="AN25" s="39">
        <v>0</v>
      </c>
      <c r="AO25" s="28">
        <v>87.1</v>
      </c>
      <c r="AP25" s="49">
        <v>0</v>
      </c>
      <c r="AQ25" s="39">
        <v>0</v>
      </c>
      <c r="AR25" s="28">
        <v>109.7</v>
      </c>
      <c r="AS25" s="49">
        <v>0</v>
      </c>
      <c r="AT25" s="26">
        <f t="shared" si="0"/>
        <v>1760.1200000000001</v>
      </c>
    </row>
    <row r="26" spans="1:46" ht="16.5" x14ac:dyDescent="0.3">
      <c r="A26" s="25" t="s">
        <v>79</v>
      </c>
      <c r="B26" s="32" t="s">
        <v>121</v>
      </c>
      <c r="C26" s="32" t="s">
        <v>122</v>
      </c>
      <c r="D26" s="32" t="s">
        <v>123</v>
      </c>
      <c r="E26" s="32" t="s">
        <v>124</v>
      </c>
      <c r="F26" s="46">
        <v>1389</v>
      </c>
      <c r="G26" s="8">
        <v>1</v>
      </c>
      <c r="H26" s="13">
        <v>2</v>
      </c>
      <c r="I26" s="28">
        <v>115.44</v>
      </c>
      <c r="J26" s="53">
        <v>5</v>
      </c>
      <c r="K26" s="39">
        <v>0</v>
      </c>
      <c r="L26" s="52">
        <f>145.72*150%</f>
        <v>218.57999999999998</v>
      </c>
      <c r="M26" s="49">
        <v>0</v>
      </c>
      <c r="N26" s="39">
        <v>0</v>
      </c>
      <c r="O26" s="28">
        <v>79.7</v>
      </c>
      <c r="P26" s="53">
        <v>5</v>
      </c>
      <c r="Q26" s="39">
        <v>0</v>
      </c>
      <c r="R26" s="54">
        <f>88.72*150%</f>
        <v>133.07999999999998</v>
      </c>
      <c r="S26" s="49">
        <v>0</v>
      </c>
      <c r="T26" s="39">
        <v>0</v>
      </c>
      <c r="U26" s="39">
        <v>0</v>
      </c>
      <c r="V26" s="28">
        <v>91.48</v>
      </c>
      <c r="W26" s="49">
        <v>0</v>
      </c>
      <c r="X26" s="39">
        <v>0</v>
      </c>
      <c r="Y26" s="52">
        <f>150%*139.34</f>
        <v>209.01</v>
      </c>
      <c r="Z26" s="49">
        <v>0</v>
      </c>
      <c r="AA26" s="39">
        <v>0</v>
      </c>
      <c r="AB26" s="28">
        <v>86.01</v>
      </c>
      <c r="AC26" s="49">
        <v>0</v>
      </c>
      <c r="AD26" s="39">
        <v>0</v>
      </c>
      <c r="AE26" s="52">
        <f>150%*92.12</f>
        <v>138.18</v>
      </c>
      <c r="AF26" s="49">
        <v>0</v>
      </c>
      <c r="AG26" s="39">
        <v>0</v>
      </c>
      <c r="AH26" s="39">
        <v>0</v>
      </c>
      <c r="AI26" s="28">
        <v>96.73</v>
      </c>
      <c r="AJ26" s="49">
        <v>0</v>
      </c>
      <c r="AK26" s="39">
        <v>0</v>
      </c>
      <c r="AL26" s="28">
        <v>146.72999999999999</v>
      </c>
      <c r="AM26" s="49">
        <v>0</v>
      </c>
      <c r="AN26" s="39">
        <v>0</v>
      </c>
      <c r="AO26" s="28">
        <v>87.17</v>
      </c>
      <c r="AP26" s="49">
        <v>0</v>
      </c>
      <c r="AQ26" s="39" t="s">
        <v>79</v>
      </c>
      <c r="AR26" s="28" t="s">
        <v>79</v>
      </c>
      <c r="AS26" s="49" t="s">
        <v>79</v>
      </c>
      <c r="AT26" s="26" t="s">
        <v>79</v>
      </c>
    </row>
    <row r="27" spans="1:46" ht="16.5" x14ac:dyDescent="0.3">
      <c r="A27" s="25" t="s">
        <v>79</v>
      </c>
      <c r="B27" s="29" t="s">
        <v>103</v>
      </c>
      <c r="C27" s="29" t="s">
        <v>115</v>
      </c>
      <c r="D27" s="30" t="s">
        <v>123</v>
      </c>
      <c r="E27" s="30" t="s">
        <v>125</v>
      </c>
      <c r="F27" s="45">
        <v>1396</v>
      </c>
      <c r="G27" s="9">
        <v>1</v>
      </c>
      <c r="H27" s="10">
        <v>3</v>
      </c>
      <c r="I27" s="28">
        <v>92.47</v>
      </c>
      <c r="J27" s="49">
        <v>0</v>
      </c>
      <c r="K27" s="39">
        <v>0</v>
      </c>
      <c r="L27" s="52">
        <f>145.72*150%</f>
        <v>218.57999999999998</v>
      </c>
      <c r="M27" s="49">
        <v>0</v>
      </c>
      <c r="N27" s="39" t="s">
        <v>79</v>
      </c>
      <c r="O27" s="28" t="s">
        <v>79</v>
      </c>
      <c r="P27" s="49" t="s">
        <v>79</v>
      </c>
      <c r="Q27" s="39" t="s">
        <v>79</v>
      </c>
      <c r="R27" s="28" t="s">
        <v>79</v>
      </c>
      <c r="S27" s="28" t="s">
        <v>79</v>
      </c>
      <c r="T27" s="39" t="s">
        <v>79</v>
      </c>
      <c r="U27" s="39" t="s">
        <v>79</v>
      </c>
      <c r="V27" s="28" t="s">
        <v>79</v>
      </c>
      <c r="W27" s="49" t="s">
        <v>79</v>
      </c>
      <c r="X27" s="39" t="s">
        <v>79</v>
      </c>
      <c r="Y27" s="28" t="s">
        <v>79</v>
      </c>
      <c r="Z27" s="49" t="s">
        <v>79</v>
      </c>
      <c r="AA27" s="39" t="s">
        <v>79</v>
      </c>
      <c r="AB27" s="28" t="s">
        <v>79</v>
      </c>
      <c r="AC27" s="49" t="s">
        <v>79</v>
      </c>
      <c r="AD27" s="39" t="s">
        <v>79</v>
      </c>
      <c r="AE27" s="28" t="s">
        <v>79</v>
      </c>
      <c r="AF27" s="49">
        <v>0</v>
      </c>
      <c r="AG27" s="39" t="s">
        <v>79</v>
      </c>
      <c r="AH27" s="39" t="s">
        <v>79</v>
      </c>
      <c r="AI27" s="28" t="s">
        <v>79</v>
      </c>
      <c r="AJ27" s="49" t="s">
        <v>79</v>
      </c>
      <c r="AK27" s="39" t="s">
        <v>79</v>
      </c>
      <c r="AL27" s="28" t="s">
        <v>79</v>
      </c>
      <c r="AM27" s="49" t="s">
        <v>79</v>
      </c>
      <c r="AN27" s="39" t="s">
        <v>79</v>
      </c>
      <c r="AO27" s="28" t="s">
        <v>79</v>
      </c>
      <c r="AP27" s="49" t="s">
        <v>79</v>
      </c>
      <c r="AQ27" s="39" t="s">
        <v>79</v>
      </c>
      <c r="AR27" s="28" t="s">
        <v>79</v>
      </c>
      <c r="AS27" s="49">
        <v>0</v>
      </c>
      <c r="AT27" s="26" t="s">
        <v>79</v>
      </c>
    </row>
    <row r="28" spans="1:46" ht="16.5" x14ac:dyDescent="0.3">
      <c r="A28" s="25" t="s">
        <v>79</v>
      </c>
      <c r="B28" s="29" t="s">
        <v>67</v>
      </c>
      <c r="C28" s="29" t="s">
        <v>126</v>
      </c>
      <c r="D28" s="30" t="s">
        <v>127</v>
      </c>
      <c r="E28" s="30" t="s">
        <v>83</v>
      </c>
      <c r="F28" s="45">
        <v>1587</v>
      </c>
      <c r="G28" s="9">
        <v>2</v>
      </c>
      <c r="H28" s="10">
        <v>5</v>
      </c>
      <c r="I28" s="28">
        <v>80.69</v>
      </c>
      <c r="J28" s="49">
        <v>0</v>
      </c>
      <c r="K28" s="39">
        <v>0</v>
      </c>
      <c r="L28" s="28">
        <v>137.69999999999999</v>
      </c>
      <c r="M28" s="49">
        <v>0</v>
      </c>
      <c r="N28" s="39">
        <v>0</v>
      </c>
      <c r="O28" s="28">
        <v>70.25</v>
      </c>
      <c r="P28" s="49">
        <v>0</v>
      </c>
      <c r="Q28" s="39">
        <v>0</v>
      </c>
      <c r="R28" s="28">
        <v>86.87</v>
      </c>
      <c r="S28" s="53">
        <v>5</v>
      </c>
      <c r="T28" s="39">
        <v>0</v>
      </c>
      <c r="U28" s="39">
        <v>0</v>
      </c>
      <c r="V28" s="28">
        <v>80.33</v>
      </c>
      <c r="W28" s="49">
        <v>0</v>
      </c>
      <c r="X28" s="39">
        <v>0</v>
      </c>
      <c r="Y28" s="28">
        <v>133.72999999999999</v>
      </c>
      <c r="Z28" s="49">
        <v>0</v>
      </c>
      <c r="AA28" s="39">
        <v>0</v>
      </c>
      <c r="AB28" s="52">
        <f>150%*AB33</f>
        <v>0</v>
      </c>
      <c r="AC28" s="49">
        <v>0</v>
      </c>
      <c r="AD28" s="39">
        <v>0</v>
      </c>
      <c r="AE28" s="52">
        <f>150%*82.01</f>
        <v>123.01500000000001</v>
      </c>
      <c r="AF28" s="49">
        <v>0</v>
      </c>
      <c r="AG28" s="39">
        <v>0</v>
      </c>
      <c r="AH28" s="39">
        <v>0</v>
      </c>
      <c r="AI28" s="28" t="s">
        <v>79</v>
      </c>
      <c r="AJ28" s="49" t="s">
        <v>79</v>
      </c>
      <c r="AK28" s="39" t="s">
        <v>79</v>
      </c>
      <c r="AL28" s="28" t="s">
        <v>79</v>
      </c>
      <c r="AM28" s="49" t="s">
        <v>79</v>
      </c>
      <c r="AN28" s="39" t="s">
        <v>79</v>
      </c>
      <c r="AO28" s="28" t="s">
        <v>79</v>
      </c>
      <c r="AP28" s="49" t="s">
        <v>79</v>
      </c>
      <c r="AQ28" s="39" t="s">
        <v>79</v>
      </c>
      <c r="AR28" s="28" t="s">
        <v>79</v>
      </c>
      <c r="AS28" s="49">
        <v>0</v>
      </c>
      <c r="AT28" s="26" t="s">
        <v>79</v>
      </c>
    </row>
    <row r="29" spans="1:46" ht="16.5" x14ac:dyDescent="0.3">
      <c r="A29" s="25" t="s">
        <v>79</v>
      </c>
      <c r="B29" s="31" t="s">
        <v>109</v>
      </c>
      <c r="C29" s="31" t="s">
        <v>119</v>
      </c>
      <c r="D29" s="31" t="s">
        <v>98</v>
      </c>
      <c r="E29" s="31" t="s">
        <v>134</v>
      </c>
      <c r="F29" s="45">
        <v>3400</v>
      </c>
      <c r="G29" s="9">
        <v>4</v>
      </c>
      <c r="H29" s="10">
        <v>13</v>
      </c>
      <c r="I29" s="28">
        <v>77.33</v>
      </c>
      <c r="J29" s="49">
        <v>0</v>
      </c>
      <c r="K29" s="39">
        <v>0</v>
      </c>
      <c r="L29" s="28">
        <v>148.35</v>
      </c>
      <c r="M29" s="49">
        <v>0</v>
      </c>
      <c r="N29" s="39" t="s">
        <v>79</v>
      </c>
      <c r="O29" s="28" t="s">
        <v>79</v>
      </c>
      <c r="P29" s="49" t="s">
        <v>79</v>
      </c>
      <c r="Q29" s="39" t="s">
        <v>79</v>
      </c>
      <c r="R29" s="28" t="s">
        <v>79</v>
      </c>
      <c r="S29" s="28" t="s">
        <v>79</v>
      </c>
      <c r="T29" s="39" t="s">
        <v>79</v>
      </c>
      <c r="U29" s="39" t="s">
        <v>79</v>
      </c>
      <c r="V29" s="28" t="s">
        <v>79</v>
      </c>
      <c r="W29" s="49" t="s">
        <v>79</v>
      </c>
      <c r="X29" s="39" t="s">
        <v>79</v>
      </c>
      <c r="Y29" s="28" t="s">
        <v>79</v>
      </c>
      <c r="Z29" s="49" t="s">
        <v>79</v>
      </c>
      <c r="AA29" s="39" t="s">
        <v>79</v>
      </c>
      <c r="AB29" s="28" t="s">
        <v>79</v>
      </c>
      <c r="AC29" s="49" t="s">
        <v>79</v>
      </c>
      <c r="AD29" s="39" t="s">
        <v>79</v>
      </c>
      <c r="AE29" s="28" t="s">
        <v>79</v>
      </c>
      <c r="AF29" s="49">
        <v>0</v>
      </c>
      <c r="AG29" s="39" t="s">
        <v>79</v>
      </c>
      <c r="AH29" s="39" t="s">
        <v>79</v>
      </c>
      <c r="AI29" s="28" t="s">
        <v>79</v>
      </c>
      <c r="AJ29" s="49" t="s">
        <v>79</v>
      </c>
      <c r="AK29" s="39" t="s">
        <v>79</v>
      </c>
      <c r="AL29" s="28" t="s">
        <v>79</v>
      </c>
      <c r="AM29" s="49" t="s">
        <v>79</v>
      </c>
      <c r="AN29" s="39" t="s">
        <v>79</v>
      </c>
      <c r="AO29" s="28" t="s">
        <v>79</v>
      </c>
      <c r="AP29" s="49" t="s">
        <v>79</v>
      </c>
      <c r="AQ29" s="39" t="s">
        <v>79</v>
      </c>
      <c r="AR29" s="28" t="s">
        <v>79</v>
      </c>
      <c r="AS29" s="49">
        <v>0</v>
      </c>
      <c r="AT29" s="26" t="s">
        <v>79</v>
      </c>
    </row>
  </sheetData>
  <sheetProtection selectLockedCells="1" selectUnlockedCells="1"/>
  <pageMargins left="0.7" right="0.7" top="0.75" bottom="0.75" header="0.51180555555555551" footer="0.51180555555555551"/>
  <pageSetup paperSize="9" scale="92" firstPageNumber="0" fitToWidth="3" fitToHeight="0" orientation="landscape" verticalDpi="300" r:id="rId1"/>
  <headerFooter alignWithMargins="0"/>
  <colBreaks count="2" manualBreakCount="2">
    <brk id="11" max="28" man="1"/>
    <brk id="29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T29"/>
  <sheetViews>
    <sheetView view="pageBreakPreview" zoomScale="70" zoomScaleNormal="80" zoomScaleSheetLayoutView="70" workbookViewId="0"/>
  </sheetViews>
  <sheetFormatPr defaultRowHeight="15" x14ac:dyDescent="0.25"/>
  <cols>
    <col min="1" max="1" width="5.140625" style="1" customWidth="1"/>
    <col min="2" max="3" width="22" customWidth="1"/>
    <col min="4" max="4" width="17.5703125" customWidth="1"/>
    <col min="5" max="5" width="21.140625" customWidth="1"/>
    <col min="6" max="6" width="6.5703125" style="1" customWidth="1"/>
    <col min="7" max="7" width="5.7109375" style="1" customWidth="1"/>
    <col min="8" max="8" width="6.28515625" style="1" customWidth="1"/>
    <col min="9" max="9" width="9.85546875" style="15" customWidth="1"/>
    <col min="10" max="10" width="7.7109375" style="50" customWidth="1"/>
    <col min="11" max="11" width="8.7109375" style="15" customWidth="1"/>
    <col min="12" max="12" width="7.7109375" style="15" customWidth="1"/>
    <col min="13" max="13" width="7.7109375" style="50" customWidth="1"/>
    <col min="14" max="15" width="7.7109375" style="15" customWidth="1"/>
    <col min="16" max="16" width="7.7109375" style="50" customWidth="1"/>
    <col min="17" max="18" width="7.7109375" style="15" customWidth="1"/>
    <col min="19" max="19" width="7.7109375" style="50" customWidth="1"/>
    <col min="20" max="22" width="7.7109375" style="15" customWidth="1"/>
    <col min="23" max="23" width="7.7109375" style="50" customWidth="1"/>
    <col min="24" max="24" width="7.7109375" style="15" customWidth="1"/>
    <col min="25" max="25" width="7.140625" style="15" customWidth="1"/>
    <col min="26" max="26" width="7.7109375" style="50" customWidth="1"/>
    <col min="27" max="27" width="7.7109375" style="15" customWidth="1"/>
    <col min="28" max="28" width="8.140625" style="15" customWidth="1"/>
    <col min="29" max="29" width="7.7109375" style="50" customWidth="1"/>
    <col min="30" max="30" width="7.7109375" style="15" customWidth="1"/>
    <col min="31" max="31" width="8.140625" style="15" customWidth="1"/>
    <col min="32" max="32" width="7.7109375" style="50" customWidth="1"/>
    <col min="33" max="35" width="7.7109375" style="15" customWidth="1"/>
    <col min="36" max="36" width="7.7109375" style="50" customWidth="1"/>
    <col min="37" max="38" width="7.7109375" style="15" customWidth="1"/>
    <col min="39" max="39" width="7.7109375" style="50" customWidth="1"/>
    <col min="40" max="41" width="7.7109375" style="15" customWidth="1"/>
    <col min="42" max="42" width="7.7109375" style="50" customWidth="1"/>
    <col min="43" max="44" width="7.7109375" style="15" customWidth="1"/>
    <col min="45" max="45" width="7.7109375" style="50" customWidth="1"/>
    <col min="46" max="46" width="11.42578125" style="16" customWidth="1"/>
  </cols>
  <sheetData>
    <row r="1" spans="1:46" s="34" customFormat="1" ht="30" customHeight="1" x14ac:dyDescent="0.25">
      <c r="A1" s="36"/>
      <c r="B1" s="41" t="s">
        <v>80</v>
      </c>
      <c r="C1" s="36"/>
      <c r="D1" s="36"/>
      <c r="E1" s="42" t="s">
        <v>165</v>
      </c>
      <c r="F1" s="17"/>
      <c r="G1" s="17"/>
      <c r="H1" s="17"/>
      <c r="I1" s="18"/>
      <c r="J1" s="47"/>
      <c r="K1" s="18"/>
      <c r="L1" s="18"/>
      <c r="M1" s="47"/>
      <c r="N1" s="18"/>
      <c r="O1" s="18"/>
      <c r="P1" s="47"/>
      <c r="Q1" s="18"/>
      <c r="R1" s="18"/>
      <c r="S1" s="47"/>
      <c r="T1" s="18"/>
      <c r="U1" s="18"/>
      <c r="V1" s="18"/>
      <c r="W1" s="47"/>
      <c r="X1" s="18"/>
      <c r="Y1" s="18"/>
      <c r="Z1" s="47"/>
      <c r="AA1" s="18"/>
      <c r="AB1" s="18"/>
      <c r="AC1" s="47"/>
      <c r="AD1" s="18"/>
      <c r="AE1" s="18"/>
      <c r="AF1" s="47"/>
      <c r="AG1" s="18"/>
      <c r="AH1" s="18"/>
      <c r="AI1" s="18"/>
      <c r="AJ1" s="47"/>
      <c r="AK1" s="18"/>
      <c r="AL1" s="18"/>
      <c r="AM1" s="47"/>
      <c r="AN1" s="18"/>
      <c r="AO1" s="18"/>
      <c r="AP1" s="47"/>
      <c r="AQ1" s="18"/>
      <c r="AR1" s="18"/>
      <c r="AS1" s="47"/>
      <c r="AT1" s="18"/>
    </row>
    <row r="2" spans="1:46" s="24" customFormat="1" ht="30" customHeight="1" x14ac:dyDescent="0.25">
      <c r="A2" s="19" t="s">
        <v>16</v>
      </c>
      <c r="B2" s="19" t="s">
        <v>1</v>
      </c>
      <c r="C2" s="19" t="s">
        <v>2</v>
      </c>
      <c r="D2" s="20" t="s">
        <v>3</v>
      </c>
      <c r="E2" s="19" t="s">
        <v>4</v>
      </c>
      <c r="F2" s="21" t="s">
        <v>5</v>
      </c>
      <c r="G2" s="21" t="s">
        <v>6</v>
      </c>
      <c r="H2" s="21" t="s">
        <v>7</v>
      </c>
      <c r="I2" s="27" t="s">
        <v>17</v>
      </c>
      <c r="J2" s="48" t="s">
        <v>18</v>
      </c>
      <c r="K2" s="22" t="s">
        <v>19</v>
      </c>
      <c r="L2" s="27" t="s">
        <v>20</v>
      </c>
      <c r="M2" s="48" t="s">
        <v>21</v>
      </c>
      <c r="N2" s="23" t="s">
        <v>22</v>
      </c>
      <c r="O2" s="27" t="s">
        <v>23</v>
      </c>
      <c r="P2" s="48" t="s">
        <v>24</v>
      </c>
      <c r="Q2" s="23" t="s">
        <v>51</v>
      </c>
      <c r="R2" s="27" t="s">
        <v>49</v>
      </c>
      <c r="S2" s="48" t="s">
        <v>50</v>
      </c>
      <c r="T2" s="23" t="s">
        <v>52</v>
      </c>
      <c r="U2" s="23" t="s">
        <v>160</v>
      </c>
      <c r="V2" s="27" t="s">
        <v>25</v>
      </c>
      <c r="W2" s="48" t="s">
        <v>26</v>
      </c>
      <c r="X2" s="23" t="s">
        <v>27</v>
      </c>
      <c r="Y2" s="27" t="s">
        <v>28</v>
      </c>
      <c r="Z2" s="48" t="s">
        <v>29</v>
      </c>
      <c r="AA2" s="23" t="s">
        <v>30</v>
      </c>
      <c r="AB2" s="27" t="s">
        <v>31</v>
      </c>
      <c r="AC2" s="48" t="s">
        <v>32</v>
      </c>
      <c r="AD2" s="23" t="s">
        <v>33</v>
      </c>
      <c r="AE2" s="27" t="s">
        <v>64</v>
      </c>
      <c r="AF2" s="48" t="s">
        <v>65</v>
      </c>
      <c r="AG2" s="23" t="s">
        <v>66</v>
      </c>
      <c r="AH2" s="23" t="s">
        <v>161</v>
      </c>
      <c r="AI2" s="27" t="s">
        <v>34</v>
      </c>
      <c r="AJ2" s="48" t="s">
        <v>35</v>
      </c>
      <c r="AK2" s="23" t="s">
        <v>36</v>
      </c>
      <c r="AL2" s="27" t="s">
        <v>37</v>
      </c>
      <c r="AM2" s="48" t="s">
        <v>38</v>
      </c>
      <c r="AN2" s="23" t="s">
        <v>39</v>
      </c>
      <c r="AO2" s="27" t="s">
        <v>40</v>
      </c>
      <c r="AP2" s="48" t="s">
        <v>41</v>
      </c>
      <c r="AQ2" s="23" t="s">
        <v>42</v>
      </c>
      <c r="AR2" s="27" t="s">
        <v>43</v>
      </c>
      <c r="AS2" s="48" t="s">
        <v>44</v>
      </c>
      <c r="AT2" s="23" t="s">
        <v>45</v>
      </c>
    </row>
    <row r="3" spans="1:46" ht="16.5" hidden="1" x14ac:dyDescent="0.3">
      <c r="A3" s="25">
        <v>1</v>
      </c>
      <c r="B3" s="32" t="s">
        <v>56</v>
      </c>
      <c r="C3" s="32" t="s">
        <v>140</v>
      </c>
      <c r="D3" s="32" t="s">
        <v>95</v>
      </c>
      <c r="E3" s="32" t="s">
        <v>141</v>
      </c>
      <c r="F3" s="46">
        <v>3396.6</v>
      </c>
      <c r="G3" s="8">
        <v>4</v>
      </c>
      <c r="H3" s="13">
        <v>18</v>
      </c>
      <c r="I3" s="28">
        <v>75.39</v>
      </c>
      <c r="J3" s="49">
        <v>0</v>
      </c>
      <c r="K3" s="39">
        <v>0</v>
      </c>
      <c r="L3" s="28">
        <v>127.34</v>
      </c>
      <c r="M3" s="49">
        <v>0</v>
      </c>
      <c r="N3" s="39">
        <v>0</v>
      </c>
      <c r="O3" s="28">
        <v>63.09</v>
      </c>
      <c r="P3" s="49">
        <v>0</v>
      </c>
      <c r="Q3" s="39">
        <v>0</v>
      </c>
      <c r="R3" s="28">
        <v>77.73</v>
      </c>
      <c r="S3" s="49">
        <v>0</v>
      </c>
      <c r="T3" s="39">
        <v>0</v>
      </c>
      <c r="U3" s="39">
        <v>0</v>
      </c>
      <c r="V3" s="28">
        <v>74.599999999999994</v>
      </c>
      <c r="W3" s="49">
        <v>0</v>
      </c>
      <c r="X3" s="39">
        <v>0</v>
      </c>
      <c r="Y3" s="28">
        <v>124.48</v>
      </c>
      <c r="Z3" s="49">
        <v>0</v>
      </c>
      <c r="AA3" s="39">
        <v>0</v>
      </c>
      <c r="AB3" s="28">
        <v>61.9</v>
      </c>
      <c r="AC3" s="49">
        <v>0</v>
      </c>
      <c r="AD3" s="39">
        <v>0</v>
      </c>
      <c r="AE3" s="28">
        <v>74.95</v>
      </c>
      <c r="AF3" s="49">
        <v>0</v>
      </c>
      <c r="AG3" s="39">
        <v>0</v>
      </c>
      <c r="AH3" s="39">
        <v>0</v>
      </c>
      <c r="AI3" s="28">
        <v>74.14</v>
      </c>
      <c r="AJ3" s="49">
        <v>0</v>
      </c>
      <c r="AK3" s="39">
        <v>0</v>
      </c>
      <c r="AL3" s="28">
        <v>121.76</v>
      </c>
      <c r="AM3" s="49">
        <v>0</v>
      </c>
      <c r="AN3" s="39">
        <v>0</v>
      </c>
      <c r="AO3" s="28">
        <v>65.239999999999995</v>
      </c>
      <c r="AP3" s="49">
        <v>0</v>
      </c>
      <c r="AQ3" s="39">
        <v>0</v>
      </c>
      <c r="AR3" s="28">
        <v>84.83</v>
      </c>
      <c r="AS3" s="49">
        <v>0</v>
      </c>
      <c r="AT3" s="26">
        <f t="shared" ref="AT3:AT25" si="0">SUM(I3:AS3)</f>
        <v>1025.45</v>
      </c>
    </row>
    <row r="4" spans="1:46" ht="16.5" hidden="1" x14ac:dyDescent="0.3">
      <c r="A4" s="25">
        <v>2</v>
      </c>
      <c r="B4" s="29" t="s">
        <v>107</v>
      </c>
      <c r="C4" s="29" t="s">
        <v>117</v>
      </c>
      <c r="D4" s="30" t="s">
        <v>96</v>
      </c>
      <c r="E4" s="30" t="s">
        <v>63</v>
      </c>
      <c r="F4" s="45">
        <v>3389.7999999999997</v>
      </c>
      <c r="G4" s="9">
        <v>4</v>
      </c>
      <c r="H4" s="10">
        <v>16</v>
      </c>
      <c r="I4" s="28">
        <v>79.67</v>
      </c>
      <c r="J4" s="49">
        <v>0</v>
      </c>
      <c r="K4" s="39">
        <v>0</v>
      </c>
      <c r="L4" s="28">
        <v>126.29</v>
      </c>
      <c r="M4" s="49">
        <v>0</v>
      </c>
      <c r="N4" s="39">
        <v>0</v>
      </c>
      <c r="O4" s="28">
        <v>62.66</v>
      </c>
      <c r="P4" s="49">
        <v>0</v>
      </c>
      <c r="Q4" s="39">
        <v>0</v>
      </c>
      <c r="R4" s="28">
        <v>78.849999999999994</v>
      </c>
      <c r="S4" s="49">
        <v>0</v>
      </c>
      <c r="T4" s="39">
        <v>0</v>
      </c>
      <c r="U4" s="39">
        <v>0</v>
      </c>
      <c r="V4" s="28">
        <v>77</v>
      </c>
      <c r="W4" s="49">
        <v>0</v>
      </c>
      <c r="X4" s="39">
        <v>0</v>
      </c>
      <c r="Y4" s="28">
        <v>125.09</v>
      </c>
      <c r="Z4" s="49">
        <v>0</v>
      </c>
      <c r="AA4" s="39">
        <v>0</v>
      </c>
      <c r="AB4" s="28">
        <v>62.22</v>
      </c>
      <c r="AC4" s="49">
        <v>0</v>
      </c>
      <c r="AD4" s="39">
        <v>0</v>
      </c>
      <c r="AE4" s="28">
        <v>76.97</v>
      </c>
      <c r="AF4" s="49">
        <v>0</v>
      </c>
      <c r="AG4" s="39">
        <v>0</v>
      </c>
      <c r="AH4" s="39">
        <v>0</v>
      </c>
      <c r="AI4" s="28">
        <v>75.5</v>
      </c>
      <c r="AJ4" s="49">
        <v>0</v>
      </c>
      <c r="AK4" s="39">
        <v>0</v>
      </c>
      <c r="AL4" s="28">
        <v>123.65</v>
      </c>
      <c r="AM4" s="49">
        <v>0</v>
      </c>
      <c r="AN4" s="39">
        <v>0</v>
      </c>
      <c r="AO4" s="28">
        <v>65.06</v>
      </c>
      <c r="AP4" s="49">
        <v>0</v>
      </c>
      <c r="AQ4" s="39">
        <v>0</v>
      </c>
      <c r="AR4" s="28">
        <v>84.66</v>
      </c>
      <c r="AS4" s="49">
        <v>0</v>
      </c>
      <c r="AT4" s="26">
        <f t="shared" si="0"/>
        <v>1037.6200000000001</v>
      </c>
    </row>
    <row r="5" spans="1:46" ht="16.5" hidden="1" x14ac:dyDescent="0.3">
      <c r="A5" s="25">
        <v>1</v>
      </c>
      <c r="B5" s="31" t="s">
        <v>54</v>
      </c>
      <c r="C5" s="31" t="s">
        <v>128</v>
      </c>
      <c r="D5" s="30" t="s">
        <v>127</v>
      </c>
      <c r="E5" s="31" t="s">
        <v>55</v>
      </c>
      <c r="F5" s="45">
        <v>1998</v>
      </c>
      <c r="G5" s="9">
        <v>3</v>
      </c>
      <c r="H5" s="10">
        <v>7</v>
      </c>
      <c r="I5" s="28">
        <v>80.53</v>
      </c>
      <c r="J5" s="49">
        <v>0</v>
      </c>
      <c r="K5" s="39">
        <v>0</v>
      </c>
      <c r="L5" s="28">
        <v>136.62</v>
      </c>
      <c r="M5" s="49">
        <v>0</v>
      </c>
      <c r="N5" s="39">
        <v>0</v>
      </c>
      <c r="O5" s="28">
        <v>66.97</v>
      </c>
      <c r="P5" s="49">
        <v>0</v>
      </c>
      <c r="Q5" s="39">
        <v>0</v>
      </c>
      <c r="R5" s="28">
        <v>84.31</v>
      </c>
      <c r="S5" s="53">
        <v>5</v>
      </c>
      <c r="T5" s="39">
        <v>0</v>
      </c>
      <c r="U5" s="39">
        <v>0</v>
      </c>
      <c r="V5" s="28">
        <v>78.989999999999995</v>
      </c>
      <c r="W5" s="49">
        <v>0</v>
      </c>
      <c r="X5" s="39">
        <v>0</v>
      </c>
      <c r="Y5" s="28">
        <v>132.25</v>
      </c>
      <c r="Z5" s="49">
        <v>0</v>
      </c>
      <c r="AA5" s="39">
        <v>0</v>
      </c>
      <c r="AB5" s="28">
        <v>66.56</v>
      </c>
      <c r="AC5" s="49">
        <v>0</v>
      </c>
      <c r="AD5" s="39">
        <v>0</v>
      </c>
      <c r="AE5" s="28">
        <v>80.37</v>
      </c>
      <c r="AF5" s="49">
        <v>0</v>
      </c>
      <c r="AG5" s="39">
        <v>0</v>
      </c>
      <c r="AH5" s="39">
        <v>0</v>
      </c>
      <c r="AI5" s="28">
        <v>78.680000000000007</v>
      </c>
      <c r="AJ5" s="53">
        <v>5</v>
      </c>
      <c r="AK5" s="39">
        <v>0</v>
      </c>
      <c r="AL5" s="28">
        <v>132.44999999999999</v>
      </c>
      <c r="AM5" s="53">
        <v>5</v>
      </c>
      <c r="AN5" s="39">
        <v>0</v>
      </c>
      <c r="AO5" s="28">
        <v>71.52</v>
      </c>
      <c r="AP5" s="49">
        <v>0</v>
      </c>
      <c r="AQ5" s="39">
        <v>0</v>
      </c>
      <c r="AR5" s="28">
        <v>95.35</v>
      </c>
      <c r="AS5" s="49">
        <v>0</v>
      </c>
      <c r="AT5" s="26">
        <f t="shared" si="0"/>
        <v>1119.5999999999999</v>
      </c>
    </row>
    <row r="6" spans="1:46" ht="16.5" hidden="1" x14ac:dyDescent="0.3">
      <c r="A6" s="25">
        <v>2</v>
      </c>
      <c r="B6" s="29" t="s">
        <v>144</v>
      </c>
      <c r="C6" s="29" t="s">
        <v>145</v>
      </c>
      <c r="D6" s="30" t="s">
        <v>146</v>
      </c>
      <c r="E6" s="30" t="s">
        <v>147</v>
      </c>
      <c r="F6" s="45">
        <v>1998</v>
      </c>
      <c r="G6" s="9">
        <v>3</v>
      </c>
      <c r="H6" s="10">
        <v>20</v>
      </c>
      <c r="I6" s="28">
        <v>82.54</v>
      </c>
      <c r="J6" s="49">
        <v>0</v>
      </c>
      <c r="K6" s="39">
        <v>0</v>
      </c>
      <c r="L6" s="28">
        <v>136.97</v>
      </c>
      <c r="M6" s="49">
        <v>0</v>
      </c>
      <c r="N6" s="39">
        <v>0</v>
      </c>
      <c r="O6" s="28">
        <v>68.47</v>
      </c>
      <c r="P6" s="49">
        <v>0</v>
      </c>
      <c r="Q6" s="39">
        <v>0</v>
      </c>
      <c r="R6" s="28">
        <v>83.53</v>
      </c>
      <c r="S6" s="49">
        <v>0</v>
      </c>
      <c r="T6" s="39">
        <v>0</v>
      </c>
      <c r="U6" s="39">
        <v>0</v>
      </c>
      <c r="V6" s="28">
        <v>79.489999999999995</v>
      </c>
      <c r="W6" s="49">
        <v>0</v>
      </c>
      <c r="X6" s="39">
        <v>0</v>
      </c>
      <c r="Y6" s="28">
        <v>136.32</v>
      </c>
      <c r="Z6" s="49">
        <v>0</v>
      </c>
      <c r="AA6" s="39">
        <v>0</v>
      </c>
      <c r="AB6" s="28">
        <v>68.48</v>
      </c>
      <c r="AC6" s="49">
        <v>0</v>
      </c>
      <c r="AD6" s="39">
        <v>0</v>
      </c>
      <c r="AE6" s="28">
        <v>81.99</v>
      </c>
      <c r="AF6" s="49">
        <v>0</v>
      </c>
      <c r="AG6" s="39">
        <v>0</v>
      </c>
      <c r="AH6" s="39">
        <v>0</v>
      </c>
      <c r="AI6" s="28">
        <v>78.56</v>
      </c>
      <c r="AJ6" s="49">
        <v>0</v>
      </c>
      <c r="AK6" s="39">
        <v>0</v>
      </c>
      <c r="AL6" s="28">
        <v>138.57</v>
      </c>
      <c r="AM6" s="49">
        <v>0</v>
      </c>
      <c r="AN6" s="39">
        <v>0</v>
      </c>
      <c r="AO6" s="28">
        <v>73.59</v>
      </c>
      <c r="AP6" s="49">
        <v>0</v>
      </c>
      <c r="AQ6" s="39">
        <v>0</v>
      </c>
      <c r="AR6" s="28">
        <v>93.96</v>
      </c>
      <c r="AS6" s="49">
        <v>0</v>
      </c>
      <c r="AT6" s="26">
        <f t="shared" si="0"/>
        <v>1122.4699999999998</v>
      </c>
    </row>
    <row r="7" spans="1:46" ht="16.5" hidden="1" x14ac:dyDescent="0.3">
      <c r="A7" s="25">
        <v>3</v>
      </c>
      <c r="B7" s="32" t="s">
        <v>135</v>
      </c>
      <c r="C7" s="32" t="s">
        <v>70</v>
      </c>
      <c r="D7" s="32" t="s">
        <v>92</v>
      </c>
      <c r="E7" s="32" t="s">
        <v>62</v>
      </c>
      <c r="F7" s="46">
        <v>1797</v>
      </c>
      <c r="G7" s="8">
        <v>3</v>
      </c>
      <c r="H7" s="13">
        <v>14</v>
      </c>
      <c r="I7" s="28">
        <v>80.72</v>
      </c>
      <c r="J7" s="49">
        <v>0</v>
      </c>
      <c r="K7" s="39">
        <v>0</v>
      </c>
      <c r="L7" s="28">
        <v>137.12</v>
      </c>
      <c r="M7" s="49">
        <v>0</v>
      </c>
      <c r="N7" s="39">
        <v>0</v>
      </c>
      <c r="O7" s="28">
        <v>70.319999999999993</v>
      </c>
      <c r="P7" s="49">
        <v>0</v>
      </c>
      <c r="Q7" s="39">
        <v>0</v>
      </c>
      <c r="R7" s="28">
        <v>86.67</v>
      </c>
      <c r="S7" s="49">
        <v>0</v>
      </c>
      <c r="T7" s="39">
        <v>0</v>
      </c>
      <c r="U7" s="39">
        <v>0</v>
      </c>
      <c r="V7" s="28">
        <v>79.38</v>
      </c>
      <c r="W7" s="49">
        <v>0</v>
      </c>
      <c r="X7" s="39">
        <v>0</v>
      </c>
      <c r="Y7" s="28">
        <v>133.09</v>
      </c>
      <c r="Z7" s="49">
        <v>0</v>
      </c>
      <c r="AA7" s="39">
        <v>0</v>
      </c>
      <c r="AB7" s="28">
        <v>68.72</v>
      </c>
      <c r="AC7" s="49">
        <v>0</v>
      </c>
      <c r="AD7" s="39">
        <v>0</v>
      </c>
      <c r="AE7" s="28">
        <v>83.62</v>
      </c>
      <c r="AF7" s="49">
        <v>0</v>
      </c>
      <c r="AG7" s="39">
        <v>0</v>
      </c>
      <c r="AH7" s="39">
        <v>0</v>
      </c>
      <c r="AI7" s="28">
        <v>78.62</v>
      </c>
      <c r="AJ7" s="49">
        <v>0</v>
      </c>
      <c r="AK7" s="39">
        <v>0</v>
      </c>
      <c r="AL7" s="28">
        <v>135.83000000000001</v>
      </c>
      <c r="AM7" s="49">
        <v>0</v>
      </c>
      <c r="AN7" s="39">
        <v>0</v>
      </c>
      <c r="AO7" s="28">
        <v>72.040000000000006</v>
      </c>
      <c r="AP7" s="49">
        <v>0</v>
      </c>
      <c r="AQ7" s="39">
        <v>0</v>
      </c>
      <c r="AR7" s="28">
        <v>92.78</v>
      </c>
      <c r="AS7" s="53">
        <v>5</v>
      </c>
      <c r="AT7" s="26">
        <f t="shared" si="0"/>
        <v>1123.9100000000001</v>
      </c>
    </row>
    <row r="8" spans="1:46" ht="16.5" hidden="1" x14ac:dyDescent="0.3">
      <c r="A8" s="25">
        <v>1</v>
      </c>
      <c r="B8" s="31" t="s">
        <v>106</v>
      </c>
      <c r="C8" s="31" t="s">
        <v>116</v>
      </c>
      <c r="D8" s="31" t="s">
        <v>123</v>
      </c>
      <c r="E8" s="31" t="s">
        <v>89</v>
      </c>
      <c r="F8" s="45">
        <v>1587</v>
      </c>
      <c r="G8" s="9">
        <v>2</v>
      </c>
      <c r="H8" s="10">
        <v>6</v>
      </c>
      <c r="I8" s="28">
        <v>79.349999999999994</v>
      </c>
      <c r="J8" s="49">
        <v>0</v>
      </c>
      <c r="K8" s="39">
        <v>0</v>
      </c>
      <c r="L8" s="28">
        <v>139.46</v>
      </c>
      <c r="M8" s="49">
        <v>0</v>
      </c>
      <c r="N8" s="39">
        <v>0</v>
      </c>
      <c r="O8" s="28">
        <v>72.89</v>
      </c>
      <c r="P8" s="49">
        <v>0</v>
      </c>
      <c r="Q8" s="39">
        <v>0</v>
      </c>
      <c r="R8" s="28">
        <v>87.88</v>
      </c>
      <c r="S8" s="49">
        <v>0</v>
      </c>
      <c r="T8" s="39">
        <v>0</v>
      </c>
      <c r="U8" s="39">
        <v>0</v>
      </c>
      <c r="V8" s="28">
        <v>79.77</v>
      </c>
      <c r="W8" s="49">
        <v>0</v>
      </c>
      <c r="X8" s="39">
        <v>0</v>
      </c>
      <c r="Y8" s="28">
        <v>132.71</v>
      </c>
      <c r="Z8" s="49">
        <v>0</v>
      </c>
      <c r="AA8" s="39">
        <v>0</v>
      </c>
      <c r="AB8" s="28">
        <v>71.47</v>
      </c>
      <c r="AC8" s="49">
        <v>0</v>
      </c>
      <c r="AD8" s="39">
        <v>0</v>
      </c>
      <c r="AE8" s="28">
        <v>87.23</v>
      </c>
      <c r="AF8" s="49">
        <v>0</v>
      </c>
      <c r="AG8" s="39">
        <v>0</v>
      </c>
      <c r="AH8" s="39">
        <v>0</v>
      </c>
      <c r="AI8" s="28">
        <v>88.68</v>
      </c>
      <c r="AJ8" s="49">
        <v>0</v>
      </c>
      <c r="AK8" s="39">
        <v>0</v>
      </c>
      <c r="AL8" s="28">
        <v>133.94999999999999</v>
      </c>
      <c r="AM8" s="49">
        <v>0</v>
      </c>
      <c r="AN8" s="39">
        <v>0</v>
      </c>
      <c r="AO8" s="28">
        <v>73.34</v>
      </c>
      <c r="AP8" s="49">
        <v>0</v>
      </c>
      <c r="AQ8" s="39">
        <v>0</v>
      </c>
      <c r="AR8" s="28">
        <v>92.14</v>
      </c>
      <c r="AS8" s="49">
        <v>0</v>
      </c>
      <c r="AT8" s="26">
        <f t="shared" si="0"/>
        <v>1138.8700000000001</v>
      </c>
    </row>
    <row r="9" spans="1:46" ht="16.5" hidden="1" x14ac:dyDescent="0.3">
      <c r="A9" s="25">
        <v>3</v>
      </c>
      <c r="B9" s="29" t="s">
        <v>100</v>
      </c>
      <c r="C9" s="29" t="s">
        <v>110</v>
      </c>
      <c r="D9" s="30" t="s">
        <v>92</v>
      </c>
      <c r="E9" s="30" t="s">
        <v>53</v>
      </c>
      <c r="F9" s="45">
        <v>2494</v>
      </c>
      <c r="G9" s="9">
        <v>4</v>
      </c>
      <c r="H9" s="10">
        <v>9</v>
      </c>
      <c r="I9" s="28">
        <v>81.02</v>
      </c>
      <c r="J9" s="49">
        <v>0</v>
      </c>
      <c r="K9" s="39">
        <v>0</v>
      </c>
      <c r="L9" s="28">
        <v>138.18</v>
      </c>
      <c r="M9" s="49">
        <v>0</v>
      </c>
      <c r="N9" s="39">
        <v>0</v>
      </c>
      <c r="O9" s="28">
        <v>68.37</v>
      </c>
      <c r="P9" s="53">
        <v>5</v>
      </c>
      <c r="Q9" s="39">
        <v>0</v>
      </c>
      <c r="R9" s="28">
        <v>85.09</v>
      </c>
      <c r="S9" s="53">
        <v>5</v>
      </c>
      <c r="T9" s="39">
        <v>0</v>
      </c>
      <c r="U9" s="39">
        <v>0</v>
      </c>
      <c r="V9" s="28">
        <v>80.489999999999995</v>
      </c>
      <c r="W9" s="49">
        <v>0</v>
      </c>
      <c r="X9" s="39">
        <v>0</v>
      </c>
      <c r="Y9" s="28">
        <v>138.99</v>
      </c>
      <c r="Z9" s="49">
        <v>0</v>
      </c>
      <c r="AA9" s="39">
        <v>0</v>
      </c>
      <c r="AB9" s="28">
        <v>69.3</v>
      </c>
      <c r="AC9" s="49">
        <v>0</v>
      </c>
      <c r="AD9" s="39">
        <v>0</v>
      </c>
      <c r="AE9" s="28">
        <v>83.9</v>
      </c>
      <c r="AF9" s="49">
        <v>0</v>
      </c>
      <c r="AG9" s="39">
        <v>0</v>
      </c>
      <c r="AH9" s="39">
        <v>0</v>
      </c>
      <c r="AI9" s="28">
        <v>80.36</v>
      </c>
      <c r="AJ9" s="49">
        <v>0</v>
      </c>
      <c r="AK9" s="39">
        <v>0</v>
      </c>
      <c r="AL9" s="28">
        <v>136.82</v>
      </c>
      <c r="AM9" s="49">
        <v>0</v>
      </c>
      <c r="AN9" s="39">
        <v>0</v>
      </c>
      <c r="AO9" s="28">
        <v>72.790000000000006</v>
      </c>
      <c r="AP9" s="49">
        <v>0</v>
      </c>
      <c r="AQ9" s="39">
        <v>0</v>
      </c>
      <c r="AR9" s="28">
        <v>94.98</v>
      </c>
      <c r="AS9" s="49">
        <v>0</v>
      </c>
      <c r="AT9" s="26">
        <f t="shared" si="0"/>
        <v>1140.29</v>
      </c>
    </row>
    <row r="10" spans="1:46" ht="16.5" hidden="1" x14ac:dyDescent="0.3">
      <c r="A10" s="25">
        <v>2</v>
      </c>
      <c r="B10" s="29" t="s">
        <v>138</v>
      </c>
      <c r="C10" s="29" t="s">
        <v>139</v>
      </c>
      <c r="D10" s="30" t="s">
        <v>96</v>
      </c>
      <c r="E10" s="30" t="s">
        <v>8</v>
      </c>
      <c r="F10" s="45">
        <v>1598</v>
      </c>
      <c r="G10" s="9">
        <v>2</v>
      </c>
      <c r="H10" s="10">
        <v>17</v>
      </c>
      <c r="I10" s="28">
        <v>81.96</v>
      </c>
      <c r="J10" s="49">
        <v>0</v>
      </c>
      <c r="K10" s="39">
        <v>0</v>
      </c>
      <c r="L10" s="28">
        <v>140.55000000000001</v>
      </c>
      <c r="M10" s="49">
        <v>0</v>
      </c>
      <c r="N10" s="39">
        <v>0</v>
      </c>
      <c r="O10" s="28">
        <v>71.87</v>
      </c>
      <c r="P10" s="49">
        <v>0</v>
      </c>
      <c r="Q10" s="39">
        <v>0</v>
      </c>
      <c r="R10" s="28">
        <v>85.38</v>
      </c>
      <c r="S10" s="49">
        <v>0</v>
      </c>
      <c r="T10" s="39">
        <v>0</v>
      </c>
      <c r="U10" s="39">
        <v>0</v>
      </c>
      <c r="V10" s="28">
        <v>80.62</v>
      </c>
      <c r="W10" s="49">
        <v>0</v>
      </c>
      <c r="X10" s="39">
        <v>0</v>
      </c>
      <c r="Y10" s="28">
        <v>136.13</v>
      </c>
      <c r="Z10" s="49">
        <v>0</v>
      </c>
      <c r="AA10" s="39">
        <v>0</v>
      </c>
      <c r="AB10" s="28">
        <v>69.2</v>
      </c>
      <c r="AC10" s="49">
        <v>0</v>
      </c>
      <c r="AD10" s="39">
        <v>0</v>
      </c>
      <c r="AE10" s="28">
        <v>82.01</v>
      </c>
      <c r="AF10" s="55">
        <v>5</v>
      </c>
      <c r="AG10" s="39">
        <v>0</v>
      </c>
      <c r="AH10" s="39">
        <v>0</v>
      </c>
      <c r="AI10" s="28">
        <v>86.97</v>
      </c>
      <c r="AJ10" s="49">
        <v>0</v>
      </c>
      <c r="AK10" s="39">
        <v>0</v>
      </c>
      <c r="AL10" s="28">
        <v>136.21</v>
      </c>
      <c r="AM10" s="49">
        <v>0</v>
      </c>
      <c r="AN10" s="39">
        <v>0</v>
      </c>
      <c r="AO10" s="28">
        <v>75.41</v>
      </c>
      <c r="AP10" s="49">
        <v>0</v>
      </c>
      <c r="AQ10" s="39">
        <v>0</v>
      </c>
      <c r="AR10" s="28">
        <v>91.05</v>
      </c>
      <c r="AS10" s="53">
        <v>5</v>
      </c>
      <c r="AT10" s="26">
        <f t="shared" si="0"/>
        <v>1147.3600000000001</v>
      </c>
    </row>
    <row r="11" spans="1:46" ht="16.5" hidden="1" x14ac:dyDescent="0.3">
      <c r="A11" s="25">
        <v>3</v>
      </c>
      <c r="B11" s="29" t="s">
        <v>129</v>
      </c>
      <c r="C11" s="29" t="s">
        <v>130</v>
      </c>
      <c r="D11" s="30" t="s">
        <v>123</v>
      </c>
      <c r="E11" s="30" t="s">
        <v>131</v>
      </c>
      <c r="F11" s="45">
        <v>1598</v>
      </c>
      <c r="G11" s="9">
        <v>2</v>
      </c>
      <c r="H11" s="10">
        <v>10</v>
      </c>
      <c r="I11" s="28">
        <v>81.349999999999994</v>
      </c>
      <c r="J11" s="49">
        <v>0</v>
      </c>
      <c r="K11" s="39">
        <v>0</v>
      </c>
      <c r="L11" s="28">
        <v>141.26</v>
      </c>
      <c r="M11" s="49">
        <v>0</v>
      </c>
      <c r="N11" s="39">
        <v>0</v>
      </c>
      <c r="O11" s="28">
        <v>69.62</v>
      </c>
      <c r="P11" s="49">
        <v>0</v>
      </c>
      <c r="Q11" s="39">
        <v>0</v>
      </c>
      <c r="R11" s="28">
        <v>84.92</v>
      </c>
      <c r="S11" s="53">
        <v>5</v>
      </c>
      <c r="T11" s="39">
        <v>0</v>
      </c>
      <c r="U11" s="39">
        <v>0</v>
      </c>
      <c r="V11" s="28">
        <v>79.45</v>
      </c>
      <c r="W11" s="49">
        <v>0</v>
      </c>
      <c r="X11" s="39">
        <v>0</v>
      </c>
      <c r="Y11" s="28">
        <v>134.49</v>
      </c>
      <c r="Z11" s="49">
        <v>0</v>
      </c>
      <c r="AA11" s="39">
        <v>0</v>
      </c>
      <c r="AB11" s="28">
        <v>68.92</v>
      </c>
      <c r="AC11" s="49">
        <v>0</v>
      </c>
      <c r="AD11" s="39">
        <v>0</v>
      </c>
      <c r="AE11" s="28">
        <v>91.39</v>
      </c>
      <c r="AF11" s="49">
        <v>0</v>
      </c>
      <c r="AG11" s="39">
        <v>0</v>
      </c>
      <c r="AH11" s="39">
        <v>0</v>
      </c>
      <c r="AI11" s="28">
        <v>85.89</v>
      </c>
      <c r="AJ11" s="49">
        <v>0</v>
      </c>
      <c r="AK11" s="39">
        <v>0</v>
      </c>
      <c r="AL11" s="28">
        <v>140.25</v>
      </c>
      <c r="AM11" s="49">
        <v>0</v>
      </c>
      <c r="AN11" s="39">
        <v>0</v>
      </c>
      <c r="AO11" s="28">
        <v>72.8</v>
      </c>
      <c r="AP11" s="49">
        <v>0</v>
      </c>
      <c r="AQ11" s="39">
        <v>0</v>
      </c>
      <c r="AR11" s="28">
        <v>93.54</v>
      </c>
      <c r="AS11" s="49">
        <v>0</v>
      </c>
      <c r="AT11" s="26">
        <f t="shared" si="0"/>
        <v>1148.8799999999999</v>
      </c>
    </row>
    <row r="12" spans="1:46" ht="16.5" hidden="1" x14ac:dyDescent="0.3">
      <c r="A12" s="25">
        <v>10</v>
      </c>
      <c r="B12" s="29" t="s">
        <v>104</v>
      </c>
      <c r="C12" s="29" t="s">
        <v>113</v>
      </c>
      <c r="D12" s="40" t="s">
        <v>93</v>
      </c>
      <c r="E12" s="30" t="s">
        <v>87</v>
      </c>
      <c r="F12" s="45">
        <v>1595</v>
      </c>
      <c r="G12" s="9">
        <v>2</v>
      </c>
      <c r="H12" s="10">
        <v>21</v>
      </c>
      <c r="I12" s="28">
        <v>80.319999999999993</v>
      </c>
      <c r="J12" s="49">
        <v>0</v>
      </c>
      <c r="K12" s="39">
        <v>0</v>
      </c>
      <c r="L12" s="28">
        <v>140.03</v>
      </c>
      <c r="M12" s="49">
        <v>0</v>
      </c>
      <c r="N12" s="39">
        <v>0</v>
      </c>
      <c r="O12" s="28">
        <v>69.430000000000007</v>
      </c>
      <c r="P12" s="49">
        <v>0</v>
      </c>
      <c r="Q12" s="39">
        <v>0</v>
      </c>
      <c r="R12" s="28">
        <v>89.29</v>
      </c>
      <c r="S12" s="49">
        <v>0</v>
      </c>
      <c r="T12" s="39">
        <v>0</v>
      </c>
      <c r="U12" s="39">
        <v>0</v>
      </c>
      <c r="V12" s="28">
        <v>80.19</v>
      </c>
      <c r="W12" s="49">
        <v>0</v>
      </c>
      <c r="X12" s="39">
        <v>0</v>
      </c>
      <c r="Y12" s="28">
        <v>137.34</v>
      </c>
      <c r="Z12" s="49">
        <v>0</v>
      </c>
      <c r="AA12" s="39">
        <v>0</v>
      </c>
      <c r="AB12" s="28">
        <v>69.45</v>
      </c>
      <c r="AC12" s="49">
        <v>0</v>
      </c>
      <c r="AD12" s="39">
        <v>0</v>
      </c>
      <c r="AE12" s="28">
        <v>84.01</v>
      </c>
      <c r="AF12" s="49">
        <v>0</v>
      </c>
      <c r="AG12" s="39">
        <v>0</v>
      </c>
      <c r="AH12" s="39">
        <v>0</v>
      </c>
      <c r="AI12" s="28">
        <v>86.06</v>
      </c>
      <c r="AJ12" s="49">
        <v>0</v>
      </c>
      <c r="AK12" s="39">
        <v>0</v>
      </c>
      <c r="AL12" s="28">
        <v>137.43</v>
      </c>
      <c r="AM12" s="53">
        <v>5</v>
      </c>
      <c r="AN12" s="39">
        <v>0</v>
      </c>
      <c r="AO12" s="28">
        <v>75.33</v>
      </c>
      <c r="AP12" s="49">
        <v>0</v>
      </c>
      <c r="AQ12" s="39">
        <v>0</v>
      </c>
      <c r="AR12" s="28">
        <v>96.49</v>
      </c>
      <c r="AS12" s="49">
        <v>0</v>
      </c>
      <c r="AT12" s="26">
        <f t="shared" si="0"/>
        <v>1150.3700000000001</v>
      </c>
    </row>
    <row r="13" spans="1:46" ht="16.5" hidden="1" x14ac:dyDescent="0.3">
      <c r="A13" s="25">
        <v>11</v>
      </c>
      <c r="B13" s="29" t="s">
        <v>81</v>
      </c>
      <c r="C13" s="29" t="s">
        <v>82</v>
      </c>
      <c r="D13" s="30" t="s">
        <v>149</v>
      </c>
      <c r="E13" s="30" t="s">
        <v>83</v>
      </c>
      <c r="F13" s="45">
        <v>1997</v>
      </c>
      <c r="G13" s="9">
        <v>3</v>
      </c>
      <c r="H13" s="10">
        <v>4</v>
      </c>
      <c r="I13" s="28">
        <v>81.67</v>
      </c>
      <c r="J13" s="49">
        <v>0</v>
      </c>
      <c r="K13" s="39">
        <v>0</v>
      </c>
      <c r="L13" s="28">
        <v>145.08000000000001</v>
      </c>
      <c r="M13" s="49">
        <v>0</v>
      </c>
      <c r="N13" s="39">
        <v>0</v>
      </c>
      <c r="O13" s="28">
        <v>69.3</v>
      </c>
      <c r="P13" s="53">
        <v>5</v>
      </c>
      <c r="Q13" s="39">
        <v>0</v>
      </c>
      <c r="R13" s="28">
        <v>86.45</v>
      </c>
      <c r="S13" s="49">
        <v>0</v>
      </c>
      <c r="T13" s="39">
        <v>0</v>
      </c>
      <c r="U13" s="39">
        <v>0</v>
      </c>
      <c r="V13" s="28">
        <v>81.319999999999993</v>
      </c>
      <c r="W13" s="49">
        <v>0</v>
      </c>
      <c r="X13" s="39">
        <v>0</v>
      </c>
      <c r="Y13" s="28">
        <v>136.59</v>
      </c>
      <c r="Z13" s="49">
        <v>0</v>
      </c>
      <c r="AA13" s="39">
        <v>0</v>
      </c>
      <c r="AB13" s="28">
        <v>69.92</v>
      </c>
      <c r="AC13" s="49">
        <v>0</v>
      </c>
      <c r="AD13" s="39">
        <v>0</v>
      </c>
      <c r="AE13" s="28">
        <v>83.47</v>
      </c>
      <c r="AF13" s="49">
        <v>0</v>
      </c>
      <c r="AG13" s="39">
        <v>0</v>
      </c>
      <c r="AH13" s="39">
        <v>0</v>
      </c>
      <c r="AI13" s="28">
        <v>85.21</v>
      </c>
      <c r="AJ13" s="49">
        <v>0</v>
      </c>
      <c r="AK13" s="39">
        <v>0</v>
      </c>
      <c r="AL13" s="28">
        <v>135.78</v>
      </c>
      <c r="AM13" s="49">
        <v>0</v>
      </c>
      <c r="AN13" s="39">
        <v>0</v>
      </c>
      <c r="AO13" s="28">
        <v>74.05</v>
      </c>
      <c r="AP13" s="49">
        <v>0</v>
      </c>
      <c r="AQ13" s="39">
        <v>0</v>
      </c>
      <c r="AR13" s="28">
        <v>107.9</v>
      </c>
      <c r="AS13" s="49">
        <v>0</v>
      </c>
      <c r="AT13" s="26">
        <f t="shared" si="0"/>
        <v>1161.74</v>
      </c>
    </row>
    <row r="14" spans="1:46" ht="16.5" hidden="1" x14ac:dyDescent="0.3">
      <c r="A14" s="25">
        <v>12</v>
      </c>
      <c r="B14" s="32" t="s">
        <v>105</v>
      </c>
      <c r="C14" s="32" t="s">
        <v>112</v>
      </c>
      <c r="D14" s="32" t="s">
        <v>94</v>
      </c>
      <c r="E14" s="32" t="s">
        <v>87</v>
      </c>
      <c r="F14" s="46">
        <v>1590</v>
      </c>
      <c r="G14" s="8">
        <v>2</v>
      </c>
      <c r="H14" s="13">
        <v>11</v>
      </c>
      <c r="I14" s="28">
        <v>86.18</v>
      </c>
      <c r="J14" s="49">
        <v>0</v>
      </c>
      <c r="K14" s="39">
        <v>0</v>
      </c>
      <c r="L14" s="28">
        <v>144.62</v>
      </c>
      <c r="M14" s="49">
        <v>0</v>
      </c>
      <c r="N14" s="39">
        <v>0</v>
      </c>
      <c r="O14" s="28">
        <v>72.650000000000006</v>
      </c>
      <c r="P14" s="49">
        <v>0</v>
      </c>
      <c r="Q14" s="39">
        <v>0</v>
      </c>
      <c r="R14" s="28">
        <v>91.98</v>
      </c>
      <c r="S14" s="49">
        <v>0</v>
      </c>
      <c r="T14" s="39">
        <v>0</v>
      </c>
      <c r="U14" s="39">
        <v>0</v>
      </c>
      <c r="V14" s="28">
        <v>82.64</v>
      </c>
      <c r="W14" s="49">
        <v>0</v>
      </c>
      <c r="X14" s="39">
        <v>0</v>
      </c>
      <c r="Y14" s="28">
        <v>139.29</v>
      </c>
      <c r="Z14" s="49">
        <v>0</v>
      </c>
      <c r="AA14" s="39">
        <v>0</v>
      </c>
      <c r="AB14" s="28">
        <v>70.239999999999995</v>
      </c>
      <c r="AC14" s="49">
        <v>0</v>
      </c>
      <c r="AD14" s="39">
        <v>0</v>
      </c>
      <c r="AE14" s="28">
        <v>87.37</v>
      </c>
      <c r="AF14" s="49">
        <v>0</v>
      </c>
      <c r="AG14" s="39">
        <v>0</v>
      </c>
      <c r="AH14" s="39">
        <v>0</v>
      </c>
      <c r="AI14" s="28">
        <v>89.43</v>
      </c>
      <c r="AJ14" s="49">
        <v>0</v>
      </c>
      <c r="AK14" s="39">
        <v>0</v>
      </c>
      <c r="AL14" s="28">
        <v>136.94999999999999</v>
      </c>
      <c r="AM14" s="49">
        <v>0</v>
      </c>
      <c r="AN14" s="39">
        <v>0</v>
      </c>
      <c r="AO14" s="28">
        <v>74.459999999999994</v>
      </c>
      <c r="AP14" s="49">
        <v>0</v>
      </c>
      <c r="AQ14" s="39">
        <v>0</v>
      </c>
      <c r="AR14" s="28">
        <v>94.28</v>
      </c>
      <c r="AS14" s="49">
        <v>0</v>
      </c>
      <c r="AT14" s="26">
        <f t="shared" si="0"/>
        <v>1170.0900000000001</v>
      </c>
    </row>
    <row r="15" spans="1:46" ht="16.5" hidden="1" x14ac:dyDescent="0.3">
      <c r="A15" s="25">
        <v>13</v>
      </c>
      <c r="B15" s="32" t="s">
        <v>108</v>
      </c>
      <c r="C15" s="32" t="s">
        <v>118</v>
      </c>
      <c r="D15" s="32" t="s">
        <v>96</v>
      </c>
      <c r="E15" s="32" t="s">
        <v>91</v>
      </c>
      <c r="F15" s="46">
        <v>1799</v>
      </c>
      <c r="G15" s="8">
        <v>3</v>
      </c>
      <c r="H15" s="13">
        <v>25</v>
      </c>
      <c r="I15" s="28">
        <v>81.42</v>
      </c>
      <c r="J15" s="49">
        <v>0</v>
      </c>
      <c r="K15" s="39">
        <v>0</v>
      </c>
      <c r="L15" s="28">
        <v>137.29</v>
      </c>
      <c r="M15" s="53">
        <v>5</v>
      </c>
      <c r="N15" s="39">
        <v>0</v>
      </c>
      <c r="O15" s="28">
        <v>73.94</v>
      </c>
      <c r="P15" s="49">
        <v>0</v>
      </c>
      <c r="Q15" s="39">
        <v>0</v>
      </c>
      <c r="R15" s="28">
        <v>94.48</v>
      </c>
      <c r="S15" s="53">
        <v>5</v>
      </c>
      <c r="T15" s="39">
        <v>0</v>
      </c>
      <c r="U15" s="39">
        <v>0</v>
      </c>
      <c r="V15" s="28">
        <v>80.099999999999994</v>
      </c>
      <c r="W15" s="49">
        <v>0</v>
      </c>
      <c r="X15" s="39">
        <v>0</v>
      </c>
      <c r="Y15" s="28">
        <v>137.05000000000001</v>
      </c>
      <c r="Z15" s="49">
        <v>0</v>
      </c>
      <c r="AA15" s="39">
        <v>0</v>
      </c>
      <c r="AB15" s="28">
        <v>73.31</v>
      </c>
      <c r="AC15" s="49">
        <v>0</v>
      </c>
      <c r="AD15" s="39">
        <v>0</v>
      </c>
      <c r="AE15" s="28">
        <v>87.93</v>
      </c>
      <c r="AF15" s="49">
        <v>0</v>
      </c>
      <c r="AG15" s="39">
        <v>0</v>
      </c>
      <c r="AH15" s="39">
        <v>0</v>
      </c>
      <c r="AI15" s="28">
        <v>80.61</v>
      </c>
      <c r="AJ15" s="49">
        <v>0</v>
      </c>
      <c r="AK15" s="39">
        <v>0</v>
      </c>
      <c r="AL15" s="28">
        <v>137.82</v>
      </c>
      <c r="AM15" s="49">
        <v>0</v>
      </c>
      <c r="AN15" s="39">
        <v>0</v>
      </c>
      <c r="AO15" s="28">
        <v>77.11</v>
      </c>
      <c r="AP15" s="49">
        <v>0</v>
      </c>
      <c r="AQ15" s="39">
        <v>0</v>
      </c>
      <c r="AR15" s="28">
        <v>102.2</v>
      </c>
      <c r="AS15" s="49">
        <v>0</v>
      </c>
      <c r="AT15" s="26">
        <f t="shared" si="0"/>
        <v>1173.26</v>
      </c>
    </row>
    <row r="16" spans="1:46" ht="16.5" hidden="1" x14ac:dyDescent="0.3">
      <c r="A16" s="25">
        <v>14</v>
      </c>
      <c r="B16" s="29" t="s">
        <v>120</v>
      </c>
      <c r="C16" s="29" t="s">
        <v>85</v>
      </c>
      <c r="D16" s="30" t="s">
        <v>92</v>
      </c>
      <c r="E16" s="30" t="s">
        <v>53</v>
      </c>
      <c r="F16" s="45">
        <v>1796</v>
      </c>
      <c r="G16" s="9">
        <v>3</v>
      </c>
      <c r="H16" s="10">
        <v>8</v>
      </c>
      <c r="I16" s="28">
        <v>82.7</v>
      </c>
      <c r="J16" s="49">
        <v>0</v>
      </c>
      <c r="K16" s="39">
        <v>0</v>
      </c>
      <c r="L16" s="28">
        <v>142.01</v>
      </c>
      <c r="M16" s="49">
        <v>0</v>
      </c>
      <c r="N16" s="39">
        <v>0</v>
      </c>
      <c r="O16" s="28">
        <v>70.62</v>
      </c>
      <c r="P16" s="49">
        <v>0</v>
      </c>
      <c r="Q16" s="39">
        <v>0</v>
      </c>
      <c r="R16" s="28">
        <v>93.7</v>
      </c>
      <c r="S16" s="49">
        <v>0</v>
      </c>
      <c r="T16" s="39">
        <v>0</v>
      </c>
      <c r="U16" s="39">
        <v>0</v>
      </c>
      <c r="V16" s="28">
        <v>80.5</v>
      </c>
      <c r="W16" s="49">
        <v>0</v>
      </c>
      <c r="X16" s="39">
        <v>0</v>
      </c>
      <c r="Y16" s="28">
        <v>137.96</v>
      </c>
      <c r="Z16" s="49">
        <v>0</v>
      </c>
      <c r="AA16" s="39">
        <v>0</v>
      </c>
      <c r="AB16" s="28">
        <v>71.209999999999994</v>
      </c>
      <c r="AC16" s="49">
        <v>0</v>
      </c>
      <c r="AD16" s="39">
        <v>0</v>
      </c>
      <c r="AE16" s="28">
        <v>86.64</v>
      </c>
      <c r="AF16" s="55">
        <v>5</v>
      </c>
      <c r="AG16" s="39">
        <v>0</v>
      </c>
      <c r="AH16" s="39">
        <v>0</v>
      </c>
      <c r="AI16" s="28">
        <v>80.55</v>
      </c>
      <c r="AJ16" s="49">
        <v>0</v>
      </c>
      <c r="AK16" s="39">
        <v>0</v>
      </c>
      <c r="AL16" s="28">
        <v>142.91</v>
      </c>
      <c r="AM16" s="49">
        <v>0</v>
      </c>
      <c r="AN16" s="39">
        <v>0</v>
      </c>
      <c r="AO16" s="28">
        <v>80.34</v>
      </c>
      <c r="AP16" s="49">
        <v>0</v>
      </c>
      <c r="AQ16" s="39">
        <v>0</v>
      </c>
      <c r="AR16" s="28">
        <v>102.19</v>
      </c>
      <c r="AS16" s="49">
        <v>0</v>
      </c>
      <c r="AT16" s="26">
        <f t="shared" si="0"/>
        <v>1176.33</v>
      </c>
    </row>
    <row r="17" spans="1:46" ht="16.5" x14ac:dyDescent="0.3">
      <c r="A17" s="25">
        <v>1</v>
      </c>
      <c r="B17" s="29" t="s">
        <v>99</v>
      </c>
      <c r="C17" s="29" t="s">
        <v>148</v>
      </c>
      <c r="D17" s="30" t="s">
        <v>92</v>
      </c>
      <c r="E17" s="30" t="s">
        <v>61</v>
      </c>
      <c r="F17" s="45">
        <v>1368</v>
      </c>
      <c r="G17" s="9">
        <v>1</v>
      </c>
      <c r="H17" s="10">
        <v>26</v>
      </c>
      <c r="I17" s="28">
        <v>85.99</v>
      </c>
      <c r="J17" s="49">
        <v>0</v>
      </c>
      <c r="K17" s="39">
        <v>0</v>
      </c>
      <c r="L17" s="28">
        <v>152.54</v>
      </c>
      <c r="M17" s="49">
        <v>0</v>
      </c>
      <c r="N17" s="39">
        <v>0</v>
      </c>
      <c r="O17" s="28">
        <v>71.52</v>
      </c>
      <c r="P17" s="49">
        <v>0</v>
      </c>
      <c r="Q17" s="39">
        <v>0</v>
      </c>
      <c r="R17" s="28">
        <v>88.72</v>
      </c>
      <c r="S17" s="49">
        <v>0</v>
      </c>
      <c r="T17" s="39">
        <v>0</v>
      </c>
      <c r="U17" s="39">
        <v>0</v>
      </c>
      <c r="V17" s="28">
        <v>81.599999999999994</v>
      </c>
      <c r="W17" s="49">
        <v>0</v>
      </c>
      <c r="X17" s="39">
        <v>0</v>
      </c>
      <c r="Y17" s="28">
        <v>139.34</v>
      </c>
      <c r="Z17" s="49">
        <v>0</v>
      </c>
      <c r="AA17" s="39">
        <v>0</v>
      </c>
      <c r="AB17" s="28">
        <v>71.39</v>
      </c>
      <c r="AC17" s="49">
        <v>0</v>
      </c>
      <c r="AD17" s="39">
        <v>0</v>
      </c>
      <c r="AE17" s="28">
        <v>92.12</v>
      </c>
      <c r="AF17" s="49">
        <v>0</v>
      </c>
      <c r="AG17" s="39">
        <v>0</v>
      </c>
      <c r="AH17" s="39">
        <v>0</v>
      </c>
      <c r="AI17" s="28">
        <v>97.55</v>
      </c>
      <c r="AJ17" s="49">
        <v>0</v>
      </c>
      <c r="AK17" s="39">
        <v>0</v>
      </c>
      <c r="AL17" s="28">
        <v>133.62</v>
      </c>
      <c r="AM17" s="49">
        <v>0</v>
      </c>
      <c r="AN17" s="39">
        <v>0</v>
      </c>
      <c r="AO17" s="28">
        <v>74.540000000000006</v>
      </c>
      <c r="AP17" s="49">
        <v>0</v>
      </c>
      <c r="AQ17" s="39">
        <v>0</v>
      </c>
      <c r="AR17" s="28">
        <v>92.21</v>
      </c>
      <c r="AS17" s="49">
        <v>0</v>
      </c>
      <c r="AT17" s="26">
        <f t="shared" si="0"/>
        <v>1181.1400000000001</v>
      </c>
    </row>
    <row r="18" spans="1:46" ht="16.5" hidden="1" x14ac:dyDescent="0.3">
      <c r="A18" s="25">
        <v>16</v>
      </c>
      <c r="B18" s="32" t="s">
        <v>152</v>
      </c>
      <c r="C18" s="32" t="s">
        <v>153</v>
      </c>
      <c r="D18" s="32" t="s">
        <v>69</v>
      </c>
      <c r="E18" s="32" t="s">
        <v>154</v>
      </c>
      <c r="F18" s="46">
        <v>1598</v>
      </c>
      <c r="G18" s="8">
        <v>2</v>
      </c>
      <c r="H18" s="13">
        <v>22</v>
      </c>
      <c r="I18" s="28">
        <v>84.16</v>
      </c>
      <c r="J18" s="49">
        <v>0</v>
      </c>
      <c r="K18" s="39">
        <v>0</v>
      </c>
      <c r="L18" s="28">
        <v>145.71</v>
      </c>
      <c r="M18" s="49">
        <v>0</v>
      </c>
      <c r="N18" s="39">
        <v>0</v>
      </c>
      <c r="O18" s="28">
        <v>75.959999999999994</v>
      </c>
      <c r="P18" s="49">
        <v>0</v>
      </c>
      <c r="Q18" s="39">
        <v>0</v>
      </c>
      <c r="R18" s="28">
        <v>88.69</v>
      </c>
      <c r="S18" s="53">
        <v>5</v>
      </c>
      <c r="T18" s="39">
        <v>0</v>
      </c>
      <c r="U18" s="39">
        <v>0</v>
      </c>
      <c r="V18" s="28">
        <v>82.68</v>
      </c>
      <c r="W18" s="49">
        <v>0</v>
      </c>
      <c r="X18" s="39">
        <v>0</v>
      </c>
      <c r="Y18" s="28">
        <v>141.56</v>
      </c>
      <c r="Z18" s="49">
        <v>0</v>
      </c>
      <c r="AA18" s="39">
        <v>0</v>
      </c>
      <c r="AB18" s="28">
        <v>75.92</v>
      </c>
      <c r="AC18" s="49">
        <v>0</v>
      </c>
      <c r="AD18" s="39">
        <v>0</v>
      </c>
      <c r="AE18" s="28">
        <v>87.39</v>
      </c>
      <c r="AF18" s="55">
        <v>5</v>
      </c>
      <c r="AG18" s="39">
        <v>0</v>
      </c>
      <c r="AH18" s="39">
        <v>0</v>
      </c>
      <c r="AI18" s="28">
        <v>86.46</v>
      </c>
      <c r="AJ18" s="49">
        <v>0</v>
      </c>
      <c r="AK18" s="39">
        <v>0</v>
      </c>
      <c r="AL18" s="28">
        <v>139.09</v>
      </c>
      <c r="AM18" s="49">
        <v>0</v>
      </c>
      <c r="AN18" s="39">
        <v>0</v>
      </c>
      <c r="AO18" s="28">
        <v>77.099999999999994</v>
      </c>
      <c r="AP18" s="49">
        <v>0</v>
      </c>
      <c r="AQ18" s="39">
        <v>0</v>
      </c>
      <c r="AR18" s="28">
        <v>93.78</v>
      </c>
      <c r="AS18" s="49">
        <v>0</v>
      </c>
      <c r="AT18" s="26">
        <f t="shared" si="0"/>
        <v>1188.5</v>
      </c>
    </row>
    <row r="19" spans="1:46" ht="16.5" hidden="1" x14ac:dyDescent="0.3">
      <c r="A19" s="25">
        <v>17</v>
      </c>
      <c r="B19" s="29" t="s">
        <v>102</v>
      </c>
      <c r="C19" s="29" t="s">
        <v>114</v>
      </c>
      <c r="D19" s="30" t="s">
        <v>94</v>
      </c>
      <c r="E19" s="30" t="s">
        <v>88</v>
      </c>
      <c r="F19" s="45">
        <v>1598</v>
      </c>
      <c r="G19" s="9">
        <v>2</v>
      </c>
      <c r="H19" s="10">
        <v>35</v>
      </c>
      <c r="I19" s="28">
        <v>84.41</v>
      </c>
      <c r="J19" s="49">
        <v>0</v>
      </c>
      <c r="K19" s="39">
        <v>0</v>
      </c>
      <c r="L19" s="28">
        <v>141.63</v>
      </c>
      <c r="M19" s="49">
        <v>0</v>
      </c>
      <c r="N19" s="39">
        <v>0</v>
      </c>
      <c r="O19" s="28">
        <v>73.88</v>
      </c>
      <c r="P19" s="49">
        <v>0</v>
      </c>
      <c r="Q19" s="39">
        <v>0</v>
      </c>
      <c r="R19" s="28">
        <v>91.02</v>
      </c>
      <c r="S19" s="49">
        <v>0</v>
      </c>
      <c r="T19" s="39">
        <v>0</v>
      </c>
      <c r="U19" s="39">
        <v>0</v>
      </c>
      <c r="V19" s="28">
        <v>82.52</v>
      </c>
      <c r="W19" s="49">
        <v>0</v>
      </c>
      <c r="X19" s="39">
        <v>0</v>
      </c>
      <c r="Y19" s="28">
        <v>136.1</v>
      </c>
      <c r="Z19" s="49">
        <v>0</v>
      </c>
      <c r="AA19" s="39">
        <v>0</v>
      </c>
      <c r="AB19" s="28">
        <v>74.14</v>
      </c>
      <c r="AC19" s="49">
        <v>0</v>
      </c>
      <c r="AD19" s="39">
        <v>0</v>
      </c>
      <c r="AE19" s="28">
        <v>109.88</v>
      </c>
      <c r="AF19" s="49">
        <v>0</v>
      </c>
      <c r="AG19" s="39">
        <v>0</v>
      </c>
      <c r="AH19" s="39">
        <v>0</v>
      </c>
      <c r="AI19" s="28">
        <v>86.25</v>
      </c>
      <c r="AJ19" s="49">
        <v>0</v>
      </c>
      <c r="AK19" s="39">
        <v>0</v>
      </c>
      <c r="AL19" s="28">
        <v>138.44999999999999</v>
      </c>
      <c r="AM19" s="49">
        <v>0</v>
      </c>
      <c r="AN19" s="39">
        <v>0</v>
      </c>
      <c r="AO19" s="28">
        <v>77.53</v>
      </c>
      <c r="AP19" s="49">
        <v>0</v>
      </c>
      <c r="AQ19" s="39">
        <v>0</v>
      </c>
      <c r="AR19" s="28">
        <v>103.97</v>
      </c>
      <c r="AS19" s="49">
        <v>0</v>
      </c>
      <c r="AT19" s="26">
        <f t="shared" si="0"/>
        <v>1199.78</v>
      </c>
    </row>
    <row r="20" spans="1:46" ht="16.5" hidden="1" x14ac:dyDescent="0.3">
      <c r="A20" s="25">
        <v>18</v>
      </c>
      <c r="B20" s="29" t="s">
        <v>132</v>
      </c>
      <c r="C20" s="29" t="s">
        <v>133</v>
      </c>
      <c r="D20" s="30" t="s">
        <v>92</v>
      </c>
      <c r="E20" s="30" t="s">
        <v>58</v>
      </c>
      <c r="F20" s="45">
        <v>1590</v>
      </c>
      <c r="G20" s="9">
        <v>2</v>
      </c>
      <c r="H20" s="10">
        <v>12</v>
      </c>
      <c r="I20" s="28">
        <v>91.16</v>
      </c>
      <c r="J20" s="49">
        <v>0</v>
      </c>
      <c r="K20" s="39">
        <v>0</v>
      </c>
      <c r="L20" s="28">
        <v>141.29</v>
      </c>
      <c r="M20" s="49">
        <v>0</v>
      </c>
      <c r="N20" s="39">
        <v>0</v>
      </c>
      <c r="O20" s="28">
        <v>73.42</v>
      </c>
      <c r="P20" s="49">
        <v>0</v>
      </c>
      <c r="Q20" s="39">
        <v>0</v>
      </c>
      <c r="R20" s="28">
        <v>87.62</v>
      </c>
      <c r="S20" s="49">
        <v>0</v>
      </c>
      <c r="T20" s="39">
        <v>0</v>
      </c>
      <c r="U20" s="39">
        <v>0</v>
      </c>
      <c r="V20" s="28">
        <v>80.84</v>
      </c>
      <c r="W20" s="49">
        <v>0</v>
      </c>
      <c r="X20" s="39">
        <v>0</v>
      </c>
      <c r="Y20" s="28">
        <v>135.53</v>
      </c>
      <c r="Z20" s="49">
        <v>0</v>
      </c>
      <c r="AA20" s="39">
        <v>0</v>
      </c>
      <c r="AB20" s="28">
        <v>71.400000000000006</v>
      </c>
      <c r="AC20" s="49">
        <v>0</v>
      </c>
      <c r="AD20" s="39">
        <v>0</v>
      </c>
      <c r="AE20" s="28">
        <v>84.95</v>
      </c>
      <c r="AF20" s="49">
        <v>0</v>
      </c>
      <c r="AG20" s="56">
        <v>10</v>
      </c>
      <c r="AH20" s="39">
        <v>0</v>
      </c>
      <c r="AI20" s="28">
        <v>108.12</v>
      </c>
      <c r="AJ20" s="49">
        <v>0</v>
      </c>
      <c r="AK20" s="39">
        <v>0</v>
      </c>
      <c r="AL20" s="28">
        <v>155.71</v>
      </c>
      <c r="AM20" s="49">
        <v>0</v>
      </c>
      <c r="AN20" s="39">
        <v>0</v>
      </c>
      <c r="AO20" s="28">
        <v>79.97</v>
      </c>
      <c r="AP20" s="49">
        <v>0</v>
      </c>
      <c r="AQ20" s="39">
        <v>0</v>
      </c>
      <c r="AR20" s="28">
        <v>102.63</v>
      </c>
      <c r="AS20" s="49">
        <v>0</v>
      </c>
      <c r="AT20" s="26">
        <f t="shared" si="0"/>
        <v>1222.6399999999999</v>
      </c>
    </row>
    <row r="21" spans="1:46" ht="16.5" x14ac:dyDescent="0.3">
      <c r="A21" s="25">
        <v>2</v>
      </c>
      <c r="B21" s="29" t="s">
        <v>59</v>
      </c>
      <c r="C21" s="29" t="s">
        <v>60</v>
      </c>
      <c r="D21" s="30" t="s">
        <v>94</v>
      </c>
      <c r="E21" s="30" t="s">
        <v>61</v>
      </c>
      <c r="F21" s="45">
        <v>1242</v>
      </c>
      <c r="G21" s="9">
        <v>1</v>
      </c>
      <c r="H21" s="10">
        <v>1</v>
      </c>
      <c r="I21" s="28">
        <v>90.52</v>
      </c>
      <c r="J21" s="49">
        <v>0</v>
      </c>
      <c r="K21" s="39">
        <v>0</v>
      </c>
      <c r="L21" s="28">
        <v>145.72</v>
      </c>
      <c r="M21" s="49">
        <v>0</v>
      </c>
      <c r="N21" s="39">
        <v>0</v>
      </c>
      <c r="O21" s="28">
        <v>77.290000000000006</v>
      </c>
      <c r="P21" s="49">
        <v>0</v>
      </c>
      <c r="Q21" s="39">
        <v>0</v>
      </c>
      <c r="R21" s="28">
        <v>94.18</v>
      </c>
      <c r="S21" s="53">
        <v>5</v>
      </c>
      <c r="T21" s="39">
        <v>0</v>
      </c>
      <c r="U21" s="39">
        <v>0</v>
      </c>
      <c r="V21" s="28">
        <v>88.93</v>
      </c>
      <c r="W21" s="49">
        <v>0</v>
      </c>
      <c r="X21" s="39">
        <v>0</v>
      </c>
      <c r="Y21" s="28">
        <v>143.97</v>
      </c>
      <c r="Z21" s="49">
        <v>0</v>
      </c>
      <c r="AA21" s="39">
        <v>0</v>
      </c>
      <c r="AB21" s="28">
        <v>77.36</v>
      </c>
      <c r="AC21" s="49">
        <v>0</v>
      </c>
      <c r="AD21" s="39">
        <v>0</v>
      </c>
      <c r="AE21" s="28">
        <v>99.11</v>
      </c>
      <c r="AF21" s="49">
        <v>0</v>
      </c>
      <c r="AG21" s="39">
        <v>0</v>
      </c>
      <c r="AH21" s="39">
        <v>0</v>
      </c>
      <c r="AI21" s="28">
        <v>96.36</v>
      </c>
      <c r="AJ21" s="49">
        <v>0</v>
      </c>
      <c r="AK21" s="39">
        <v>0</v>
      </c>
      <c r="AL21" s="28">
        <v>143.91</v>
      </c>
      <c r="AM21" s="49">
        <v>0</v>
      </c>
      <c r="AN21" s="39">
        <v>0</v>
      </c>
      <c r="AO21" s="28">
        <v>80.23</v>
      </c>
      <c r="AP21" s="49">
        <v>0</v>
      </c>
      <c r="AQ21" s="39">
        <v>0</v>
      </c>
      <c r="AR21" s="28">
        <v>95.74</v>
      </c>
      <c r="AS21" s="53">
        <v>5</v>
      </c>
      <c r="AT21" s="26">
        <f t="shared" si="0"/>
        <v>1243.3200000000002</v>
      </c>
    </row>
    <row r="22" spans="1:46" ht="16.5" x14ac:dyDescent="0.3">
      <c r="A22" s="25">
        <v>3</v>
      </c>
      <c r="B22" s="32" t="s">
        <v>101</v>
      </c>
      <c r="C22" s="32" t="s">
        <v>111</v>
      </c>
      <c r="D22" s="32" t="s">
        <v>94</v>
      </c>
      <c r="E22" s="32" t="s">
        <v>86</v>
      </c>
      <c r="F22" s="46">
        <v>1242</v>
      </c>
      <c r="G22" s="8">
        <v>1</v>
      </c>
      <c r="H22" s="13">
        <v>23</v>
      </c>
      <c r="I22" s="28">
        <v>88.3</v>
      </c>
      <c r="J22" s="49">
        <v>0</v>
      </c>
      <c r="K22" s="56">
        <v>20</v>
      </c>
      <c r="L22" s="52">
        <f>145.72*150%</f>
        <v>218.57999999999998</v>
      </c>
      <c r="M22" s="49">
        <v>0</v>
      </c>
      <c r="N22" s="39">
        <v>0</v>
      </c>
      <c r="O22" s="28">
        <v>78.23</v>
      </c>
      <c r="P22" s="49">
        <v>0</v>
      </c>
      <c r="Q22" s="39">
        <v>0</v>
      </c>
      <c r="R22" s="28">
        <v>101.32</v>
      </c>
      <c r="S22" s="49">
        <v>0</v>
      </c>
      <c r="T22" s="39">
        <v>0</v>
      </c>
      <c r="U22" s="39">
        <v>0</v>
      </c>
      <c r="V22" s="28">
        <v>87.51</v>
      </c>
      <c r="W22" s="49">
        <v>0</v>
      </c>
      <c r="X22" s="39">
        <v>0</v>
      </c>
      <c r="Y22" s="28">
        <v>142.88</v>
      </c>
      <c r="Z22" s="49">
        <v>0</v>
      </c>
      <c r="AA22" s="39">
        <v>0</v>
      </c>
      <c r="AB22" s="28">
        <v>75.87</v>
      </c>
      <c r="AC22" s="49">
        <v>0</v>
      </c>
      <c r="AD22" s="39">
        <v>0</v>
      </c>
      <c r="AE22" s="28">
        <v>98.06</v>
      </c>
      <c r="AF22" s="49">
        <v>0</v>
      </c>
      <c r="AG22" s="39">
        <v>0</v>
      </c>
      <c r="AH22" s="39">
        <v>0</v>
      </c>
      <c r="AI22" s="28">
        <v>97.61</v>
      </c>
      <c r="AJ22" s="49">
        <v>0</v>
      </c>
      <c r="AK22" s="39">
        <v>0</v>
      </c>
      <c r="AL22" s="28">
        <v>144.32</v>
      </c>
      <c r="AM22" s="49">
        <v>0</v>
      </c>
      <c r="AN22" s="39">
        <v>0</v>
      </c>
      <c r="AO22" s="28">
        <v>84.94</v>
      </c>
      <c r="AP22" s="49">
        <v>0</v>
      </c>
      <c r="AQ22" s="39">
        <v>0</v>
      </c>
      <c r="AR22" s="28">
        <v>101.33</v>
      </c>
      <c r="AS22" s="49">
        <v>0</v>
      </c>
      <c r="AT22" s="26">
        <f t="shared" si="0"/>
        <v>1338.95</v>
      </c>
    </row>
    <row r="23" spans="1:46" ht="16.5" hidden="1" x14ac:dyDescent="0.3">
      <c r="A23" s="25">
        <v>21</v>
      </c>
      <c r="B23" s="29" t="s">
        <v>150</v>
      </c>
      <c r="C23" s="29" t="s">
        <v>151</v>
      </c>
      <c r="D23" s="30" t="s">
        <v>98</v>
      </c>
      <c r="E23" s="30" t="s">
        <v>68</v>
      </c>
      <c r="F23" s="45">
        <v>2550</v>
      </c>
      <c r="G23" s="9">
        <v>4</v>
      </c>
      <c r="H23" s="10">
        <v>24</v>
      </c>
      <c r="I23" s="28">
        <v>94.39</v>
      </c>
      <c r="J23" s="53">
        <v>5</v>
      </c>
      <c r="K23" s="39">
        <v>0</v>
      </c>
      <c r="L23" s="28">
        <v>168.4</v>
      </c>
      <c r="M23" s="49">
        <v>0</v>
      </c>
      <c r="N23" s="39">
        <v>0</v>
      </c>
      <c r="O23" s="28">
        <v>87.61</v>
      </c>
      <c r="P23" s="49">
        <v>0</v>
      </c>
      <c r="Q23" s="39">
        <v>0</v>
      </c>
      <c r="R23" s="52">
        <f>150%*77.73</f>
        <v>116.595</v>
      </c>
      <c r="S23" s="53">
        <v>5</v>
      </c>
      <c r="T23" s="39">
        <v>0</v>
      </c>
      <c r="U23" s="39">
        <v>0</v>
      </c>
      <c r="V23" s="28">
        <v>101.82</v>
      </c>
      <c r="W23" s="49">
        <v>0</v>
      </c>
      <c r="X23" s="39">
        <v>0</v>
      </c>
      <c r="Y23" s="28">
        <v>177.65</v>
      </c>
      <c r="Z23" s="49">
        <v>0</v>
      </c>
      <c r="AA23" s="39">
        <v>0</v>
      </c>
      <c r="AB23" s="28">
        <v>92.37</v>
      </c>
      <c r="AC23" s="49">
        <v>0</v>
      </c>
      <c r="AD23" s="39">
        <v>0</v>
      </c>
      <c r="AE23" s="52">
        <v>112.43</v>
      </c>
      <c r="AF23" s="49">
        <v>0</v>
      </c>
      <c r="AG23" s="39">
        <v>0</v>
      </c>
      <c r="AH23" s="39">
        <v>0</v>
      </c>
      <c r="AI23" s="28">
        <v>97.87</v>
      </c>
      <c r="AJ23" s="49">
        <v>0</v>
      </c>
      <c r="AK23" s="39">
        <v>0</v>
      </c>
      <c r="AL23" s="28">
        <v>170.54</v>
      </c>
      <c r="AM23" s="49">
        <v>0</v>
      </c>
      <c r="AN23" s="39">
        <v>0</v>
      </c>
      <c r="AO23" s="28">
        <v>96.02</v>
      </c>
      <c r="AP23" s="49">
        <v>0</v>
      </c>
      <c r="AQ23" s="39">
        <v>0</v>
      </c>
      <c r="AR23" s="52">
        <v>126.99</v>
      </c>
      <c r="AS23" s="49">
        <v>0</v>
      </c>
      <c r="AT23" s="26">
        <f t="shared" si="0"/>
        <v>1452.6850000000002</v>
      </c>
    </row>
    <row r="24" spans="1:46" ht="16.5" hidden="1" x14ac:dyDescent="0.3">
      <c r="A24" s="25">
        <v>22</v>
      </c>
      <c r="B24" s="29" t="s">
        <v>142</v>
      </c>
      <c r="C24" s="29" t="s">
        <v>143</v>
      </c>
      <c r="D24" s="30" t="s">
        <v>97</v>
      </c>
      <c r="E24" s="30" t="s">
        <v>90</v>
      </c>
      <c r="F24" s="45">
        <v>2652</v>
      </c>
      <c r="G24" s="9">
        <v>4</v>
      </c>
      <c r="H24" s="10">
        <v>19</v>
      </c>
      <c r="I24" s="28">
        <v>95.95</v>
      </c>
      <c r="J24" s="49">
        <v>0</v>
      </c>
      <c r="K24" s="39">
        <v>0</v>
      </c>
      <c r="L24" s="28">
        <v>155.69999999999999</v>
      </c>
      <c r="M24" s="49">
        <v>0</v>
      </c>
      <c r="N24" s="39">
        <v>0</v>
      </c>
      <c r="O24" s="28">
        <v>84.85</v>
      </c>
      <c r="P24" s="49">
        <v>0</v>
      </c>
      <c r="Q24" s="56">
        <v>180</v>
      </c>
      <c r="R24" s="28">
        <v>102.95</v>
      </c>
      <c r="S24" s="49">
        <v>0</v>
      </c>
      <c r="T24" s="39">
        <v>0</v>
      </c>
      <c r="U24" s="39">
        <v>0</v>
      </c>
      <c r="V24" s="28">
        <v>93.11</v>
      </c>
      <c r="W24" s="49">
        <v>0</v>
      </c>
      <c r="X24" s="39">
        <v>0</v>
      </c>
      <c r="Y24" s="28">
        <v>150.01</v>
      </c>
      <c r="Z24" s="49">
        <v>0</v>
      </c>
      <c r="AA24" s="39">
        <v>0</v>
      </c>
      <c r="AB24" s="28">
        <v>84.05</v>
      </c>
      <c r="AC24" s="49">
        <v>0</v>
      </c>
      <c r="AD24" s="39">
        <v>0</v>
      </c>
      <c r="AE24" s="28">
        <v>102.55</v>
      </c>
      <c r="AF24" s="49">
        <v>0</v>
      </c>
      <c r="AG24" s="39">
        <v>0</v>
      </c>
      <c r="AH24" s="39">
        <v>0</v>
      </c>
      <c r="AI24" s="28">
        <v>94.06</v>
      </c>
      <c r="AJ24" s="49">
        <v>0</v>
      </c>
      <c r="AK24" s="39">
        <v>0</v>
      </c>
      <c r="AL24" s="28">
        <v>148.62</v>
      </c>
      <c r="AM24" s="49">
        <v>0</v>
      </c>
      <c r="AN24" s="39">
        <v>0</v>
      </c>
      <c r="AO24" s="28">
        <v>84.92</v>
      </c>
      <c r="AP24" s="53">
        <v>5</v>
      </c>
      <c r="AQ24" s="39">
        <v>0</v>
      </c>
      <c r="AR24" s="28">
        <v>101.06</v>
      </c>
      <c r="AS24" s="51">
        <v>0</v>
      </c>
      <c r="AT24" s="26">
        <f t="shared" si="0"/>
        <v>1482.83</v>
      </c>
    </row>
    <row r="25" spans="1:46" ht="16.5" x14ac:dyDescent="0.3">
      <c r="A25" s="25">
        <v>4</v>
      </c>
      <c r="B25" s="29" t="s">
        <v>136</v>
      </c>
      <c r="C25" s="29" t="s">
        <v>137</v>
      </c>
      <c r="D25" s="30" t="s">
        <v>123</v>
      </c>
      <c r="E25" s="30" t="s">
        <v>87</v>
      </c>
      <c r="F25" s="45">
        <v>1343</v>
      </c>
      <c r="G25" s="9">
        <v>1</v>
      </c>
      <c r="H25" s="10">
        <v>15</v>
      </c>
      <c r="I25" s="28">
        <v>93.09</v>
      </c>
      <c r="J25" s="49">
        <v>0</v>
      </c>
      <c r="K25" s="39">
        <v>0</v>
      </c>
      <c r="L25" s="28">
        <v>177.42</v>
      </c>
      <c r="M25" s="49">
        <v>0</v>
      </c>
      <c r="N25" s="39">
        <v>0</v>
      </c>
      <c r="O25" s="28">
        <v>85.43</v>
      </c>
      <c r="P25" s="49">
        <v>0</v>
      </c>
      <c r="Q25" s="39">
        <v>0</v>
      </c>
      <c r="R25" s="28">
        <v>95.19</v>
      </c>
      <c r="S25" s="55">
        <v>5</v>
      </c>
      <c r="T25" s="39">
        <v>0</v>
      </c>
      <c r="U25" s="39">
        <v>0</v>
      </c>
      <c r="V25" s="28">
        <v>90.95</v>
      </c>
      <c r="W25" s="49">
        <v>0</v>
      </c>
      <c r="X25" s="56">
        <v>240</v>
      </c>
      <c r="Y25" s="28">
        <v>153.11000000000001</v>
      </c>
      <c r="Z25" s="49">
        <v>0</v>
      </c>
      <c r="AA25" s="39">
        <v>0</v>
      </c>
      <c r="AB25" s="28">
        <v>83.31</v>
      </c>
      <c r="AC25" s="49">
        <v>0</v>
      </c>
      <c r="AD25" s="39">
        <v>0</v>
      </c>
      <c r="AE25" s="28">
        <v>103.9</v>
      </c>
      <c r="AF25" s="49">
        <v>0</v>
      </c>
      <c r="AG25" s="39">
        <v>0</v>
      </c>
      <c r="AH25" s="39">
        <v>0</v>
      </c>
      <c r="AI25" s="28">
        <v>100.06</v>
      </c>
      <c r="AJ25" s="49">
        <v>0</v>
      </c>
      <c r="AK25" s="56">
        <v>180</v>
      </c>
      <c r="AL25" s="28">
        <v>155.86000000000001</v>
      </c>
      <c r="AM25" s="49">
        <v>0</v>
      </c>
      <c r="AN25" s="39">
        <v>0</v>
      </c>
      <c r="AO25" s="28">
        <v>87.1</v>
      </c>
      <c r="AP25" s="49">
        <v>0</v>
      </c>
      <c r="AQ25" s="39">
        <v>0</v>
      </c>
      <c r="AR25" s="28">
        <v>109.7</v>
      </c>
      <c r="AS25" s="49">
        <v>0</v>
      </c>
      <c r="AT25" s="26">
        <f t="shared" si="0"/>
        <v>1760.1200000000001</v>
      </c>
    </row>
    <row r="26" spans="1:46" x14ac:dyDescent="0.25">
      <c r="A26" s="39" t="s">
        <v>79</v>
      </c>
      <c r="B26" s="32" t="s">
        <v>121</v>
      </c>
      <c r="C26" s="32" t="s">
        <v>122</v>
      </c>
      <c r="D26" s="32" t="s">
        <v>123</v>
      </c>
      <c r="E26" s="32" t="s">
        <v>124</v>
      </c>
      <c r="F26" s="46">
        <v>1389</v>
      </c>
      <c r="G26" s="8">
        <v>1</v>
      </c>
      <c r="H26" s="13">
        <v>2</v>
      </c>
      <c r="I26" s="28">
        <v>115.44</v>
      </c>
      <c r="J26" s="53">
        <v>5</v>
      </c>
      <c r="K26" s="39">
        <v>0</v>
      </c>
      <c r="L26" s="52">
        <f>145.72*150%</f>
        <v>218.57999999999998</v>
      </c>
      <c r="M26" s="49">
        <v>0</v>
      </c>
      <c r="N26" s="39">
        <v>0</v>
      </c>
      <c r="O26" s="28">
        <v>79.7</v>
      </c>
      <c r="P26" s="53">
        <v>5</v>
      </c>
      <c r="Q26" s="39">
        <v>0</v>
      </c>
      <c r="R26" s="54">
        <f>88.72*150%</f>
        <v>133.07999999999998</v>
      </c>
      <c r="S26" s="49">
        <v>0</v>
      </c>
      <c r="T26" s="39">
        <v>0</v>
      </c>
      <c r="U26" s="39">
        <v>0</v>
      </c>
      <c r="V26" s="28">
        <v>91.48</v>
      </c>
      <c r="W26" s="49">
        <v>0</v>
      </c>
      <c r="X26" s="39">
        <v>0</v>
      </c>
      <c r="Y26" s="52">
        <f>150%*139.34</f>
        <v>209.01</v>
      </c>
      <c r="Z26" s="49">
        <v>0</v>
      </c>
      <c r="AA26" s="39">
        <v>0</v>
      </c>
      <c r="AB26" s="28">
        <v>86.01</v>
      </c>
      <c r="AC26" s="49">
        <v>0</v>
      </c>
      <c r="AD26" s="39">
        <v>0</v>
      </c>
      <c r="AE26" s="52">
        <f>150%*92.12</f>
        <v>138.18</v>
      </c>
      <c r="AF26" s="49">
        <v>0</v>
      </c>
      <c r="AG26" s="39">
        <v>0</v>
      </c>
      <c r="AH26" s="39">
        <v>0</v>
      </c>
      <c r="AI26" s="28">
        <v>96.73</v>
      </c>
      <c r="AJ26" s="49">
        <v>0</v>
      </c>
      <c r="AK26" s="39">
        <v>0</v>
      </c>
      <c r="AL26" s="28">
        <v>146.72999999999999</v>
      </c>
      <c r="AM26" s="49">
        <v>0</v>
      </c>
      <c r="AN26" s="39">
        <v>0</v>
      </c>
      <c r="AO26" s="28">
        <v>87.17</v>
      </c>
      <c r="AP26" s="49">
        <v>0</v>
      </c>
      <c r="AQ26" s="39" t="s">
        <v>79</v>
      </c>
      <c r="AR26" s="28" t="s">
        <v>79</v>
      </c>
      <c r="AS26" s="49" t="s">
        <v>79</v>
      </c>
      <c r="AT26" s="26" t="s">
        <v>79</v>
      </c>
    </row>
    <row r="27" spans="1:46" x14ac:dyDescent="0.25">
      <c r="A27" s="39" t="s">
        <v>79</v>
      </c>
      <c r="B27" s="29" t="s">
        <v>103</v>
      </c>
      <c r="C27" s="29" t="s">
        <v>115</v>
      </c>
      <c r="D27" s="30" t="s">
        <v>123</v>
      </c>
      <c r="E27" s="30" t="s">
        <v>125</v>
      </c>
      <c r="F27" s="45">
        <v>1396</v>
      </c>
      <c r="G27" s="9">
        <v>1</v>
      </c>
      <c r="H27" s="10">
        <v>3</v>
      </c>
      <c r="I27" s="28">
        <v>92.47</v>
      </c>
      <c r="J27" s="49">
        <v>0</v>
      </c>
      <c r="K27" s="39">
        <v>0</v>
      </c>
      <c r="L27" s="52">
        <f>145.72*150%</f>
        <v>218.57999999999998</v>
      </c>
      <c r="M27" s="49">
        <v>0</v>
      </c>
      <c r="N27" s="39" t="s">
        <v>79</v>
      </c>
      <c r="O27" s="28" t="s">
        <v>79</v>
      </c>
      <c r="P27" s="49" t="s">
        <v>79</v>
      </c>
      <c r="Q27" s="39" t="s">
        <v>79</v>
      </c>
      <c r="R27" s="28" t="s">
        <v>79</v>
      </c>
      <c r="S27" s="28" t="s">
        <v>79</v>
      </c>
      <c r="T27" s="39" t="s">
        <v>79</v>
      </c>
      <c r="U27" s="39" t="s">
        <v>79</v>
      </c>
      <c r="V27" s="28" t="s">
        <v>79</v>
      </c>
      <c r="W27" s="49" t="s">
        <v>79</v>
      </c>
      <c r="X27" s="39" t="s">
        <v>79</v>
      </c>
      <c r="Y27" s="28" t="s">
        <v>79</v>
      </c>
      <c r="Z27" s="49" t="s">
        <v>79</v>
      </c>
      <c r="AA27" s="39" t="s">
        <v>79</v>
      </c>
      <c r="AB27" s="28" t="s">
        <v>79</v>
      </c>
      <c r="AC27" s="49" t="s">
        <v>79</v>
      </c>
      <c r="AD27" s="39" t="s">
        <v>79</v>
      </c>
      <c r="AE27" s="28" t="s">
        <v>79</v>
      </c>
      <c r="AF27" s="49">
        <v>0</v>
      </c>
      <c r="AG27" s="39" t="s">
        <v>79</v>
      </c>
      <c r="AH27" s="39" t="s">
        <v>79</v>
      </c>
      <c r="AI27" s="28" t="s">
        <v>79</v>
      </c>
      <c r="AJ27" s="49" t="s">
        <v>79</v>
      </c>
      <c r="AK27" s="39" t="s">
        <v>79</v>
      </c>
      <c r="AL27" s="28" t="s">
        <v>79</v>
      </c>
      <c r="AM27" s="49" t="s">
        <v>79</v>
      </c>
      <c r="AN27" s="39" t="s">
        <v>79</v>
      </c>
      <c r="AO27" s="28" t="s">
        <v>79</v>
      </c>
      <c r="AP27" s="49" t="s">
        <v>79</v>
      </c>
      <c r="AQ27" s="39" t="s">
        <v>79</v>
      </c>
      <c r="AR27" s="28" t="s">
        <v>79</v>
      </c>
      <c r="AS27" s="49">
        <v>0</v>
      </c>
      <c r="AT27" s="26" t="s">
        <v>79</v>
      </c>
    </row>
    <row r="28" spans="1:46" hidden="1" x14ac:dyDescent="0.25">
      <c r="A28" s="39" t="s">
        <v>79</v>
      </c>
      <c r="B28" s="29" t="s">
        <v>67</v>
      </c>
      <c r="C28" s="29" t="s">
        <v>126</v>
      </c>
      <c r="D28" s="30" t="s">
        <v>127</v>
      </c>
      <c r="E28" s="30" t="s">
        <v>83</v>
      </c>
      <c r="F28" s="45">
        <v>1587</v>
      </c>
      <c r="G28" s="9">
        <v>2</v>
      </c>
      <c r="H28" s="10">
        <v>5</v>
      </c>
      <c r="I28" s="28">
        <v>80.69</v>
      </c>
      <c r="J28" s="49">
        <v>0</v>
      </c>
      <c r="K28" s="39">
        <v>0</v>
      </c>
      <c r="L28" s="28">
        <v>137.69999999999999</v>
      </c>
      <c r="M28" s="49">
        <v>0</v>
      </c>
      <c r="N28" s="39">
        <v>0</v>
      </c>
      <c r="O28" s="28">
        <v>70.25</v>
      </c>
      <c r="P28" s="49">
        <v>0</v>
      </c>
      <c r="Q28" s="39">
        <v>0</v>
      </c>
      <c r="R28" s="28">
        <v>86.87</v>
      </c>
      <c r="S28" s="53">
        <v>5</v>
      </c>
      <c r="T28" s="39">
        <v>0</v>
      </c>
      <c r="U28" s="39">
        <v>0</v>
      </c>
      <c r="V28" s="28">
        <v>80.33</v>
      </c>
      <c r="W28" s="49">
        <v>0</v>
      </c>
      <c r="X28" s="39">
        <v>0</v>
      </c>
      <c r="Y28" s="28">
        <v>133.72999999999999</v>
      </c>
      <c r="Z28" s="49">
        <v>0</v>
      </c>
      <c r="AA28" s="39">
        <v>0</v>
      </c>
      <c r="AB28" s="52">
        <f>150%*AB33</f>
        <v>0</v>
      </c>
      <c r="AC28" s="49">
        <v>0</v>
      </c>
      <c r="AD28" s="39">
        <v>0</v>
      </c>
      <c r="AE28" s="52">
        <f>150%*82.01</f>
        <v>123.01500000000001</v>
      </c>
      <c r="AF28" s="49">
        <v>0</v>
      </c>
      <c r="AG28" s="39">
        <v>0</v>
      </c>
      <c r="AH28" s="39">
        <v>0</v>
      </c>
      <c r="AI28" s="28" t="s">
        <v>79</v>
      </c>
      <c r="AJ28" s="49" t="s">
        <v>79</v>
      </c>
      <c r="AK28" s="39" t="s">
        <v>79</v>
      </c>
      <c r="AL28" s="28" t="s">
        <v>79</v>
      </c>
      <c r="AM28" s="49" t="s">
        <v>79</v>
      </c>
      <c r="AN28" s="39" t="s">
        <v>79</v>
      </c>
      <c r="AO28" s="28" t="s">
        <v>79</v>
      </c>
      <c r="AP28" s="49" t="s">
        <v>79</v>
      </c>
      <c r="AQ28" s="39" t="s">
        <v>79</v>
      </c>
      <c r="AR28" s="28" t="s">
        <v>79</v>
      </c>
      <c r="AS28" s="49">
        <v>0</v>
      </c>
      <c r="AT28" s="26" t="s">
        <v>79</v>
      </c>
    </row>
    <row r="29" spans="1:46" hidden="1" x14ac:dyDescent="0.25">
      <c r="A29" s="39" t="s">
        <v>79</v>
      </c>
      <c r="B29" s="31" t="s">
        <v>109</v>
      </c>
      <c r="C29" s="31" t="s">
        <v>119</v>
      </c>
      <c r="D29" s="31" t="s">
        <v>98</v>
      </c>
      <c r="E29" s="31" t="s">
        <v>134</v>
      </c>
      <c r="F29" s="45">
        <v>3400</v>
      </c>
      <c r="G29" s="9">
        <v>4</v>
      </c>
      <c r="H29" s="10">
        <v>13</v>
      </c>
      <c r="I29" s="28">
        <v>77.33</v>
      </c>
      <c r="J29" s="49">
        <v>0</v>
      </c>
      <c r="K29" s="39">
        <v>0</v>
      </c>
      <c r="L29" s="28">
        <v>148.35</v>
      </c>
      <c r="M29" s="49">
        <v>0</v>
      </c>
      <c r="N29" s="39" t="s">
        <v>79</v>
      </c>
      <c r="O29" s="28" t="s">
        <v>79</v>
      </c>
      <c r="P29" s="49" t="s">
        <v>79</v>
      </c>
      <c r="Q29" s="39" t="s">
        <v>79</v>
      </c>
      <c r="R29" s="28" t="s">
        <v>79</v>
      </c>
      <c r="S29" s="28" t="s">
        <v>79</v>
      </c>
      <c r="T29" s="39" t="s">
        <v>79</v>
      </c>
      <c r="U29" s="39" t="s">
        <v>79</v>
      </c>
      <c r="V29" s="28" t="s">
        <v>79</v>
      </c>
      <c r="W29" s="49" t="s">
        <v>79</v>
      </c>
      <c r="X29" s="39" t="s">
        <v>79</v>
      </c>
      <c r="Y29" s="28" t="s">
        <v>79</v>
      </c>
      <c r="Z29" s="49" t="s">
        <v>79</v>
      </c>
      <c r="AA29" s="39" t="s">
        <v>79</v>
      </c>
      <c r="AB29" s="28" t="s">
        <v>79</v>
      </c>
      <c r="AC29" s="49" t="s">
        <v>79</v>
      </c>
      <c r="AD29" s="39" t="s">
        <v>79</v>
      </c>
      <c r="AE29" s="28" t="s">
        <v>79</v>
      </c>
      <c r="AF29" s="49">
        <v>0</v>
      </c>
      <c r="AG29" s="39" t="s">
        <v>79</v>
      </c>
      <c r="AH29" s="39" t="s">
        <v>79</v>
      </c>
      <c r="AI29" s="28" t="s">
        <v>79</v>
      </c>
      <c r="AJ29" s="49" t="s">
        <v>79</v>
      </c>
      <c r="AK29" s="39" t="s">
        <v>79</v>
      </c>
      <c r="AL29" s="28" t="s">
        <v>79</v>
      </c>
      <c r="AM29" s="49" t="s">
        <v>79</v>
      </c>
      <c r="AN29" s="39" t="s">
        <v>79</v>
      </c>
      <c r="AO29" s="28" t="s">
        <v>79</v>
      </c>
      <c r="AP29" s="49" t="s">
        <v>79</v>
      </c>
      <c r="AQ29" s="39" t="s">
        <v>79</v>
      </c>
      <c r="AR29" s="28" t="s">
        <v>79</v>
      </c>
      <c r="AS29" s="49">
        <v>0</v>
      </c>
      <c r="AT29" s="26" t="s">
        <v>79</v>
      </c>
    </row>
  </sheetData>
  <sheetProtection selectLockedCells="1" selectUnlockedCells="1"/>
  <autoFilter ref="A2:AT29">
    <filterColumn colId="6">
      <filters>
        <filter val="1"/>
      </filters>
    </filterColumn>
  </autoFilter>
  <pageMargins left="0.7" right="0.7" top="0.75" bottom="0.75" header="0.51180555555555551" footer="0.51180555555555551"/>
  <pageSetup paperSize="9" scale="92" firstPageNumber="0" fitToWidth="3" fitToHeight="0" orientation="landscape" verticalDpi="300" r:id="rId1"/>
  <headerFooter alignWithMargins="0"/>
  <colBreaks count="2" manualBreakCount="2">
    <brk id="11" max="28" man="1"/>
    <brk id="29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T29"/>
  <sheetViews>
    <sheetView view="pageBreakPreview" zoomScale="70" zoomScaleNormal="80" zoomScaleSheetLayoutView="70" workbookViewId="0"/>
  </sheetViews>
  <sheetFormatPr defaultRowHeight="15" x14ac:dyDescent="0.25"/>
  <cols>
    <col min="1" max="1" width="5.140625" style="1" customWidth="1"/>
    <col min="2" max="3" width="22" customWidth="1"/>
    <col min="4" max="4" width="17.5703125" customWidth="1"/>
    <col min="5" max="5" width="21.140625" customWidth="1"/>
    <col min="6" max="6" width="6.5703125" style="1" customWidth="1"/>
    <col min="7" max="7" width="5.7109375" style="1" customWidth="1"/>
    <col min="8" max="8" width="6.28515625" style="1" customWidth="1"/>
    <col min="9" max="9" width="9.85546875" style="15" customWidth="1"/>
    <col min="10" max="10" width="7.7109375" style="50" customWidth="1"/>
    <col min="11" max="11" width="8.7109375" style="15" customWidth="1"/>
    <col min="12" max="12" width="7.7109375" style="15" customWidth="1"/>
    <col min="13" max="13" width="7.7109375" style="50" customWidth="1"/>
    <col min="14" max="15" width="7.7109375" style="15" customWidth="1"/>
    <col min="16" max="16" width="7.7109375" style="50" customWidth="1"/>
    <col min="17" max="18" width="7.7109375" style="15" customWidth="1"/>
    <col min="19" max="19" width="7.7109375" style="50" customWidth="1"/>
    <col min="20" max="22" width="7.7109375" style="15" customWidth="1"/>
    <col min="23" max="23" width="7.7109375" style="50" customWidth="1"/>
    <col min="24" max="24" width="7.7109375" style="15" customWidth="1"/>
    <col min="25" max="25" width="7.140625" style="15" customWidth="1"/>
    <col min="26" max="26" width="7.7109375" style="50" customWidth="1"/>
    <col min="27" max="27" width="7.7109375" style="15" customWidth="1"/>
    <col min="28" max="28" width="8.140625" style="15" customWidth="1"/>
    <col min="29" max="29" width="7.7109375" style="50" customWidth="1"/>
    <col min="30" max="30" width="7.7109375" style="15" customWidth="1"/>
    <col min="31" max="31" width="8.140625" style="15" customWidth="1"/>
    <col min="32" max="32" width="7.7109375" style="50" customWidth="1"/>
    <col min="33" max="35" width="7.7109375" style="15" customWidth="1"/>
    <col min="36" max="36" width="7.7109375" style="50" customWidth="1"/>
    <col min="37" max="38" width="7.7109375" style="15" customWidth="1"/>
    <col min="39" max="39" width="7.7109375" style="50" customWidth="1"/>
    <col min="40" max="41" width="7.7109375" style="15" customWidth="1"/>
    <col min="42" max="42" width="7.7109375" style="50" customWidth="1"/>
    <col min="43" max="44" width="7.7109375" style="15" customWidth="1"/>
    <col min="45" max="45" width="7.7109375" style="50" customWidth="1"/>
    <col min="46" max="46" width="11.42578125" style="16" customWidth="1"/>
  </cols>
  <sheetData>
    <row r="1" spans="1:46" s="34" customFormat="1" ht="30" customHeight="1" x14ac:dyDescent="0.25">
      <c r="A1" s="36"/>
      <c r="B1" s="41" t="s">
        <v>80</v>
      </c>
      <c r="C1" s="36"/>
      <c r="D1" s="36"/>
      <c r="E1" s="42" t="s">
        <v>164</v>
      </c>
      <c r="F1" s="17"/>
      <c r="G1" s="17"/>
      <c r="H1" s="17"/>
      <c r="I1" s="18"/>
      <c r="J1" s="47"/>
      <c r="K1" s="18"/>
      <c r="L1" s="18"/>
      <c r="M1" s="47"/>
      <c r="N1" s="18"/>
      <c r="O1" s="18"/>
      <c r="P1" s="47"/>
      <c r="Q1" s="18"/>
      <c r="R1" s="18"/>
      <c r="S1" s="47"/>
      <c r="T1" s="18"/>
      <c r="U1" s="18"/>
      <c r="V1" s="18"/>
      <c r="W1" s="47"/>
      <c r="X1" s="18"/>
      <c r="Y1" s="18"/>
      <c r="Z1" s="47"/>
      <c r="AA1" s="18"/>
      <c r="AB1" s="18"/>
      <c r="AC1" s="47"/>
      <c r="AD1" s="18"/>
      <c r="AE1" s="18"/>
      <c r="AF1" s="47"/>
      <c r="AG1" s="18"/>
      <c r="AH1" s="18"/>
      <c r="AI1" s="18"/>
      <c r="AJ1" s="47"/>
      <c r="AK1" s="18"/>
      <c r="AL1" s="18"/>
      <c r="AM1" s="47"/>
      <c r="AN1" s="18"/>
      <c r="AO1" s="18"/>
      <c r="AP1" s="47"/>
      <c r="AQ1" s="18"/>
      <c r="AR1" s="18"/>
      <c r="AS1" s="47"/>
      <c r="AT1" s="18"/>
    </row>
    <row r="2" spans="1:46" s="24" customFormat="1" ht="30" customHeight="1" x14ac:dyDescent="0.25">
      <c r="A2" s="19" t="s">
        <v>16</v>
      </c>
      <c r="B2" s="19" t="s">
        <v>1</v>
      </c>
      <c r="C2" s="19" t="s">
        <v>2</v>
      </c>
      <c r="D2" s="20" t="s">
        <v>3</v>
      </c>
      <c r="E2" s="19" t="s">
        <v>4</v>
      </c>
      <c r="F2" s="21" t="s">
        <v>5</v>
      </c>
      <c r="G2" s="21" t="s">
        <v>6</v>
      </c>
      <c r="H2" s="21" t="s">
        <v>7</v>
      </c>
      <c r="I2" s="27" t="s">
        <v>17</v>
      </c>
      <c r="J2" s="48" t="s">
        <v>18</v>
      </c>
      <c r="K2" s="22" t="s">
        <v>19</v>
      </c>
      <c r="L2" s="27" t="s">
        <v>20</v>
      </c>
      <c r="M2" s="48" t="s">
        <v>21</v>
      </c>
      <c r="N2" s="23" t="s">
        <v>22</v>
      </c>
      <c r="O2" s="27" t="s">
        <v>23</v>
      </c>
      <c r="P2" s="48" t="s">
        <v>24</v>
      </c>
      <c r="Q2" s="23" t="s">
        <v>51</v>
      </c>
      <c r="R2" s="27" t="s">
        <v>49</v>
      </c>
      <c r="S2" s="48" t="s">
        <v>50</v>
      </c>
      <c r="T2" s="23" t="s">
        <v>52</v>
      </c>
      <c r="U2" s="23" t="s">
        <v>160</v>
      </c>
      <c r="V2" s="27" t="s">
        <v>25</v>
      </c>
      <c r="W2" s="48" t="s">
        <v>26</v>
      </c>
      <c r="X2" s="23" t="s">
        <v>27</v>
      </c>
      <c r="Y2" s="27" t="s">
        <v>28</v>
      </c>
      <c r="Z2" s="48" t="s">
        <v>29</v>
      </c>
      <c r="AA2" s="23" t="s">
        <v>30</v>
      </c>
      <c r="AB2" s="27" t="s">
        <v>31</v>
      </c>
      <c r="AC2" s="48" t="s">
        <v>32</v>
      </c>
      <c r="AD2" s="23" t="s">
        <v>33</v>
      </c>
      <c r="AE2" s="27" t="s">
        <v>64</v>
      </c>
      <c r="AF2" s="48" t="s">
        <v>65</v>
      </c>
      <c r="AG2" s="23" t="s">
        <v>66</v>
      </c>
      <c r="AH2" s="23" t="s">
        <v>161</v>
      </c>
      <c r="AI2" s="27" t="s">
        <v>34</v>
      </c>
      <c r="AJ2" s="48" t="s">
        <v>35</v>
      </c>
      <c r="AK2" s="23" t="s">
        <v>36</v>
      </c>
      <c r="AL2" s="27" t="s">
        <v>37</v>
      </c>
      <c r="AM2" s="48" t="s">
        <v>38</v>
      </c>
      <c r="AN2" s="23" t="s">
        <v>39</v>
      </c>
      <c r="AO2" s="27" t="s">
        <v>40</v>
      </c>
      <c r="AP2" s="48" t="s">
        <v>41</v>
      </c>
      <c r="AQ2" s="23" t="s">
        <v>42</v>
      </c>
      <c r="AR2" s="27" t="s">
        <v>43</v>
      </c>
      <c r="AS2" s="48" t="s">
        <v>44</v>
      </c>
      <c r="AT2" s="23" t="s">
        <v>45</v>
      </c>
    </row>
    <row r="3" spans="1:46" ht="16.5" hidden="1" x14ac:dyDescent="0.3">
      <c r="A3" s="25">
        <v>1</v>
      </c>
      <c r="B3" s="32" t="s">
        <v>56</v>
      </c>
      <c r="C3" s="32" t="s">
        <v>140</v>
      </c>
      <c r="D3" s="32" t="s">
        <v>95</v>
      </c>
      <c r="E3" s="32" t="s">
        <v>141</v>
      </c>
      <c r="F3" s="46">
        <v>3396.6</v>
      </c>
      <c r="G3" s="8">
        <v>4</v>
      </c>
      <c r="H3" s="13">
        <v>18</v>
      </c>
      <c r="I3" s="28">
        <v>75.39</v>
      </c>
      <c r="J3" s="49">
        <v>0</v>
      </c>
      <c r="K3" s="39">
        <v>0</v>
      </c>
      <c r="L3" s="28">
        <v>127.34</v>
      </c>
      <c r="M3" s="49">
        <v>0</v>
      </c>
      <c r="N3" s="39">
        <v>0</v>
      </c>
      <c r="O3" s="28">
        <v>63.09</v>
      </c>
      <c r="P3" s="49">
        <v>0</v>
      </c>
      <c r="Q3" s="39">
        <v>0</v>
      </c>
      <c r="R3" s="28">
        <v>77.73</v>
      </c>
      <c r="S3" s="49">
        <v>0</v>
      </c>
      <c r="T3" s="39">
        <v>0</v>
      </c>
      <c r="U3" s="39">
        <v>0</v>
      </c>
      <c r="V3" s="28">
        <v>74.599999999999994</v>
      </c>
      <c r="W3" s="49">
        <v>0</v>
      </c>
      <c r="X3" s="39">
        <v>0</v>
      </c>
      <c r="Y3" s="28">
        <v>124.48</v>
      </c>
      <c r="Z3" s="49">
        <v>0</v>
      </c>
      <c r="AA3" s="39">
        <v>0</v>
      </c>
      <c r="AB3" s="28">
        <v>61.9</v>
      </c>
      <c r="AC3" s="49">
        <v>0</v>
      </c>
      <c r="AD3" s="39">
        <v>0</v>
      </c>
      <c r="AE3" s="28">
        <v>74.95</v>
      </c>
      <c r="AF3" s="49">
        <v>0</v>
      </c>
      <c r="AG3" s="39">
        <v>0</v>
      </c>
      <c r="AH3" s="39">
        <v>0</v>
      </c>
      <c r="AI3" s="28">
        <v>74.14</v>
      </c>
      <c r="AJ3" s="49">
        <v>0</v>
      </c>
      <c r="AK3" s="39">
        <v>0</v>
      </c>
      <c r="AL3" s="28">
        <v>121.76</v>
      </c>
      <c r="AM3" s="49">
        <v>0</v>
      </c>
      <c r="AN3" s="39">
        <v>0</v>
      </c>
      <c r="AO3" s="28">
        <v>65.239999999999995</v>
      </c>
      <c r="AP3" s="49">
        <v>0</v>
      </c>
      <c r="AQ3" s="39">
        <v>0</v>
      </c>
      <c r="AR3" s="28">
        <v>84.83</v>
      </c>
      <c r="AS3" s="49">
        <v>0</v>
      </c>
      <c r="AT3" s="26">
        <f t="shared" ref="AT3:AT25" si="0">SUM(I3:AS3)</f>
        <v>1025.45</v>
      </c>
    </row>
    <row r="4" spans="1:46" ht="16.5" hidden="1" x14ac:dyDescent="0.3">
      <c r="A4" s="25">
        <v>2</v>
      </c>
      <c r="B4" s="29" t="s">
        <v>107</v>
      </c>
      <c r="C4" s="29" t="s">
        <v>117</v>
      </c>
      <c r="D4" s="30" t="s">
        <v>96</v>
      </c>
      <c r="E4" s="30" t="s">
        <v>63</v>
      </c>
      <c r="F4" s="45">
        <v>3389.7999999999997</v>
      </c>
      <c r="G4" s="9">
        <v>4</v>
      </c>
      <c r="H4" s="10">
        <v>16</v>
      </c>
      <c r="I4" s="28">
        <v>79.67</v>
      </c>
      <c r="J4" s="49">
        <v>0</v>
      </c>
      <c r="K4" s="39">
        <v>0</v>
      </c>
      <c r="L4" s="28">
        <v>126.29</v>
      </c>
      <c r="M4" s="49">
        <v>0</v>
      </c>
      <c r="N4" s="39">
        <v>0</v>
      </c>
      <c r="O4" s="28">
        <v>62.66</v>
      </c>
      <c r="P4" s="49">
        <v>0</v>
      </c>
      <c r="Q4" s="39">
        <v>0</v>
      </c>
      <c r="R4" s="28">
        <v>78.849999999999994</v>
      </c>
      <c r="S4" s="49">
        <v>0</v>
      </c>
      <c r="T4" s="39">
        <v>0</v>
      </c>
      <c r="U4" s="39">
        <v>0</v>
      </c>
      <c r="V4" s="28">
        <v>77</v>
      </c>
      <c r="W4" s="49">
        <v>0</v>
      </c>
      <c r="X4" s="39">
        <v>0</v>
      </c>
      <c r="Y4" s="28">
        <v>125.09</v>
      </c>
      <c r="Z4" s="49">
        <v>0</v>
      </c>
      <c r="AA4" s="39">
        <v>0</v>
      </c>
      <c r="AB4" s="28">
        <v>62.22</v>
      </c>
      <c r="AC4" s="49">
        <v>0</v>
      </c>
      <c r="AD4" s="39">
        <v>0</v>
      </c>
      <c r="AE4" s="28">
        <v>76.97</v>
      </c>
      <c r="AF4" s="49">
        <v>0</v>
      </c>
      <c r="AG4" s="39">
        <v>0</v>
      </c>
      <c r="AH4" s="39">
        <v>0</v>
      </c>
      <c r="AI4" s="28">
        <v>75.5</v>
      </c>
      <c r="AJ4" s="49">
        <v>0</v>
      </c>
      <c r="AK4" s="39">
        <v>0</v>
      </c>
      <c r="AL4" s="28">
        <v>123.65</v>
      </c>
      <c r="AM4" s="49">
        <v>0</v>
      </c>
      <c r="AN4" s="39">
        <v>0</v>
      </c>
      <c r="AO4" s="28">
        <v>65.06</v>
      </c>
      <c r="AP4" s="49">
        <v>0</v>
      </c>
      <c r="AQ4" s="39">
        <v>0</v>
      </c>
      <c r="AR4" s="28">
        <v>84.66</v>
      </c>
      <c r="AS4" s="49">
        <v>0</v>
      </c>
      <c r="AT4" s="26">
        <f t="shared" si="0"/>
        <v>1037.6200000000001</v>
      </c>
    </row>
    <row r="5" spans="1:46" ht="16.5" hidden="1" x14ac:dyDescent="0.3">
      <c r="A5" s="25">
        <v>1</v>
      </c>
      <c r="B5" s="31" t="s">
        <v>54</v>
      </c>
      <c r="C5" s="31" t="s">
        <v>128</v>
      </c>
      <c r="D5" s="30" t="s">
        <v>127</v>
      </c>
      <c r="E5" s="31" t="s">
        <v>55</v>
      </c>
      <c r="F5" s="45">
        <v>1998</v>
      </c>
      <c r="G5" s="9">
        <v>3</v>
      </c>
      <c r="H5" s="10">
        <v>7</v>
      </c>
      <c r="I5" s="28">
        <v>80.53</v>
      </c>
      <c r="J5" s="49">
        <v>0</v>
      </c>
      <c r="K5" s="39">
        <v>0</v>
      </c>
      <c r="L5" s="28">
        <v>136.62</v>
      </c>
      <c r="M5" s="49">
        <v>0</v>
      </c>
      <c r="N5" s="39">
        <v>0</v>
      </c>
      <c r="O5" s="28">
        <v>66.97</v>
      </c>
      <c r="P5" s="49">
        <v>0</v>
      </c>
      <c r="Q5" s="39">
        <v>0</v>
      </c>
      <c r="R5" s="28">
        <v>84.31</v>
      </c>
      <c r="S5" s="53">
        <v>5</v>
      </c>
      <c r="T5" s="39">
        <v>0</v>
      </c>
      <c r="U5" s="39">
        <v>0</v>
      </c>
      <c r="V5" s="28">
        <v>78.989999999999995</v>
      </c>
      <c r="W5" s="49">
        <v>0</v>
      </c>
      <c r="X5" s="39">
        <v>0</v>
      </c>
      <c r="Y5" s="28">
        <v>132.25</v>
      </c>
      <c r="Z5" s="49">
        <v>0</v>
      </c>
      <c r="AA5" s="39">
        <v>0</v>
      </c>
      <c r="AB5" s="28">
        <v>66.56</v>
      </c>
      <c r="AC5" s="49">
        <v>0</v>
      </c>
      <c r="AD5" s="39">
        <v>0</v>
      </c>
      <c r="AE5" s="28">
        <v>80.37</v>
      </c>
      <c r="AF5" s="49">
        <v>0</v>
      </c>
      <c r="AG5" s="39">
        <v>0</v>
      </c>
      <c r="AH5" s="39">
        <v>0</v>
      </c>
      <c r="AI5" s="28">
        <v>78.680000000000007</v>
      </c>
      <c r="AJ5" s="53">
        <v>5</v>
      </c>
      <c r="AK5" s="39">
        <v>0</v>
      </c>
      <c r="AL5" s="28">
        <v>132.44999999999999</v>
      </c>
      <c r="AM5" s="53">
        <v>5</v>
      </c>
      <c r="AN5" s="39">
        <v>0</v>
      </c>
      <c r="AO5" s="28">
        <v>71.52</v>
      </c>
      <c r="AP5" s="49">
        <v>0</v>
      </c>
      <c r="AQ5" s="39">
        <v>0</v>
      </c>
      <c r="AR5" s="28">
        <v>95.35</v>
      </c>
      <c r="AS5" s="49">
        <v>0</v>
      </c>
      <c r="AT5" s="26">
        <f t="shared" si="0"/>
        <v>1119.5999999999999</v>
      </c>
    </row>
    <row r="6" spans="1:46" ht="16.5" hidden="1" x14ac:dyDescent="0.3">
      <c r="A6" s="25">
        <v>2</v>
      </c>
      <c r="B6" s="29" t="s">
        <v>144</v>
      </c>
      <c r="C6" s="29" t="s">
        <v>145</v>
      </c>
      <c r="D6" s="30" t="s">
        <v>146</v>
      </c>
      <c r="E6" s="30" t="s">
        <v>147</v>
      </c>
      <c r="F6" s="45">
        <v>1998</v>
      </c>
      <c r="G6" s="9">
        <v>3</v>
      </c>
      <c r="H6" s="10">
        <v>20</v>
      </c>
      <c r="I6" s="28">
        <v>82.54</v>
      </c>
      <c r="J6" s="49">
        <v>0</v>
      </c>
      <c r="K6" s="39">
        <v>0</v>
      </c>
      <c r="L6" s="28">
        <v>136.97</v>
      </c>
      <c r="M6" s="49">
        <v>0</v>
      </c>
      <c r="N6" s="39">
        <v>0</v>
      </c>
      <c r="O6" s="28">
        <v>68.47</v>
      </c>
      <c r="P6" s="49">
        <v>0</v>
      </c>
      <c r="Q6" s="39">
        <v>0</v>
      </c>
      <c r="R6" s="28">
        <v>83.53</v>
      </c>
      <c r="S6" s="49">
        <v>0</v>
      </c>
      <c r="T6" s="39">
        <v>0</v>
      </c>
      <c r="U6" s="39">
        <v>0</v>
      </c>
      <c r="V6" s="28">
        <v>79.489999999999995</v>
      </c>
      <c r="W6" s="49">
        <v>0</v>
      </c>
      <c r="X6" s="39">
        <v>0</v>
      </c>
      <c r="Y6" s="28">
        <v>136.32</v>
      </c>
      <c r="Z6" s="49">
        <v>0</v>
      </c>
      <c r="AA6" s="39">
        <v>0</v>
      </c>
      <c r="AB6" s="28">
        <v>68.48</v>
      </c>
      <c r="AC6" s="49">
        <v>0</v>
      </c>
      <c r="AD6" s="39">
        <v>0</v>
      </c>
      <c r="AE6" s="28">
        <v>81.99</v>
      </c>
      <c r="AF6" s="49">
        <v>0</v>
      </c>
      <c r="AG6" s="39">
        <v>0</v>
      </c>
      <c r="AH6" s="39">
        <v>0</v>
      </c>
      <c r="AI6" s="28">
        <v>78.56</v>
      </c>
      <c r="AJ6" s="49">
        <v>0</v>
      </c>
      <c r="AK6" s="39">
        <v>0</v>
      </c>
      <c r="AL6" s="28">
        <v>138.57</v>
      </c>
      <c r="AM6" s="49">
        <v>0</v>
      </c>
      <c r="AN6" s="39">
        <v>0</v>
      </c>
      <c r="AO6" s="28">
        <v>73.59</v>
      </c>
      <c r="AP6" s="49">
        <v>0</v>
      </c>
      <c r="AQ6" s="39">
        <v>0</v>
      </c>
      <c r="AR6" s="28">
        <v>93.96</v>
      </c>
      <c r="AS6" s="49">
        <v>0</v>
      </c>
      <c r="AT6" s="26">
        <f t="shared" si="0"/>
        <v>1122.4699999999998</v>
      </c>
    </row>
    <row r="7" spans="1:46" ht="16.5" hidden="1" x14ac:dyDescent="0.3">
      <c r="A7" s="25">
        <v>3</v>
      </c>
      <c r="B7" s="32" t="s">
        <v>135</v>
      </c>
      <c r="C7" s="32" t="s">
        <v>70</v>
      </c>
      <c r="D7" s="32" t="s">
        <v>92</v>
      </c>
      <c r="E7" s="32" t="s">
        <v>62</v>
      </c>
      <c r="F7" s="46">
        <v>1797</v>
      </c>
      <c r="G7" s="8">
        <v>3</v>
      </c>
      <c r="H7" s="13">
        <v>14</v>
      </c>
      <c r="I7" s="28">
        <v>80.72</v>
      </c>
      <c r="J7" s="49">
        <v>0</v>
      </c>
      <c r="K7" s="39">
        <v>0</v>
      </c>
      <c r="L7" s="28">
        <v>137.12</v>
      </c>
      <c r="M7" s="49">
        <v>0</v>
      </c>
      <c r="N7" s="39">
        <v>0</v>
      </c>
      <c r="O7" s="28">
        <v>70.319999999999993</v>
      </c>
      <c r="P7" s="49">
        <v>0</v>
      </c>
      <c r="Q7" s="39">
        <v>0</v>
      </c>
      <c r="R7" s="28">
        <v>86.67</v>
      </c>
      <c r="S7" s="49">
        <v>0</v>
      </c>
      <c r="T7" s="39">
        <v>0</v>
      </c>
      <c r="U7" s="39">
        <v>0</v>
      </c>
      <c r="V7" s="28">
        <v>79.38</v>
      </c>
      <c r="W7" s="49">
        <v>0</v>
      </c>
      <c r="X7" s="39">
        <v>0</v>
      </c>
      <c r="Y7" s="28">
        <v>133.09</v>
      </c>
      <c r="Z7" s="49">
        <v>0</v>
      </c>
      <c r="AA7" s="39">
        <v>0</v>
      </c>
      <c r="AB7" s="28">
        <v>68.72</v>
      </c>
      <c r="AC7" s="49">
        <v>0</v>
      </c>
      <c r="AD7" s="39">
        <v>0</v>
      </c>
      <c r="AE7" s="28">
        <v>83.62</v>
      </c>
      <c r="AF7" s="49">
        <v>0</v>
      </c>
      <c r="AG7" s="39">
        <v>0</v>
      </c>
      <c r="AH7" s="39">
        <v>0</v>
      </c>
      <c r="AI7" s="28">
        <v>78.62</v>
      </c>
      <c r="AJ7" s="49">
        <v>0</v>
      </c>
      <c r="AK7" s="39">
        <v>0</v>
      </c>
      <c r="AL7" s="28">
        <v>135.83000000000001</v>
      </c>
      <c r="AM7" s="49">
        <v>0</v>
      </c>
      <c r="AN7" s="39">
        <v>0</v>
      </c>
      <c r="AO7" s="28">
        <v>72.040000000000006</v>
      </c>
      <c r="AP7" s="49">
        <v>0</v>
      </c>
      <c r="AQ7" s="39">
        <v>0</v>
      </c>
      <c r="AR7" s="28">
        <v>92.78</v>
      </c>
      <c r="AS7" s="53">
        <v>5</v>
      </c>
      <c r="AT7" s="26">
        <f t="shared" si="0"/>
        <v>1123.9100000000001</v>
      </c>
    </row>
    <row r="8" spans="1:46" ht="16.5" x14ac:dyDescent="0.3">
      <c r="A8" s="25">
        <v>1</v>
      </c>
      <c r="B8" s="31" t="s">
        <v>106</v>
      </c>
      <c r="C8" s="31" t="s">
        <v>116</v>
      </c>
      <c r="D8" s="31" t="s">
        <v>123</v>
      </c>
      <c r="E8" s="31" t="s">
        <v>89</v>
      </c>
      <c r="F8" s="45">
        <v>1587</v>
      </c>
      <c r="G8" s="9">
        <v>2</v>
      </c>
      <c r="H8" s="10">
        <v>6</v>
      </c>
      <c r="I8" s="28">
        <v>79.349999999999994</v>
      </c>
      <c r="J8" s="49">
        <v>0</v>
      </c>
      <c r="K8" s="39">
        <v>0</v>
      </c>
      <c r="L8" s="28">
        <v>139.46</v>
      </c>
      <c r="M8" s="49">
        <v>0</v>
      </c>
      <c r="N8" s="39">
        <v>0</v>
      </c>
      <c r="O8" s="28">
        <v>72.89</v>
      </c>
      <c r="P8" s="49">
        <v>0</v>
      </c>
      <c r="Q8" s="39">
        <v>0</v>
      </c>
      <c r="R8" s="28">
        <v>87.88</v>
      </c>
      <c r="S8" s="49">
        <v>0</v>
      </c>
      <c r="T8" s="39">
        <v>0</v>
      </c>
      <c r="U8" s="39">
        <v>0</v>
      </c>
      <c r="V8" s="28">
        <v>79.77</v>
      </c>
      <c r="W8" s="49">
        <v>0</v>
      </c>
      <c r="X8" s="39">
        <v>0</v>
      </c>
      <c r="Y8" s="28">
        <v>132.71</v>
      </c>
      <c r="Z8" s="49">
        <v>0</v>
      </c>
      <c r="AA8" s="39">
        <v>0</v>
      </c>
      <c r="AB8" s="28">
        <v>71.47</v>
      </c>
      <c r="AC8" s="49">
        <v>0</v>
      </c>
      <c r="AD8" s="39">
        <v>0</v>
      </c>
      <c r="AE8" s="28">
        <v>87.23</v>
      </c>
      <c r="AF8" s="49">
        <v>0</v>
      </c>
      <c r="AG8" s="39">
        <v>0</v>
      </c>
      <c r="AH8" s="39">
        <v>0</v>
      </c>
      <c r="AI8" s="28">
        <v>88.68</v>
      </c>
      <c r="AJ8" s="49">
        <v>0</v>
      </c>
      <c r="AK8" s="39">
        <v>0</v>
      </c>
      <c r="AL8" s="28">
        <v>133.94999999999999</v>
      </c>
      <c r="AM8" s="49">
        <v>0</v>
      </c>
      <c r="AN8" s="39">
        <v>0</v>
      </c>
      <c r="AO8" s="28">
        <v>73.34</v>
      </c>
      <c r="AP8" s="49">
        <v>0</v>
      </c>
      <c r="AQ8" s="39">
        <v>0</v>
      </c>
      <c r="AR8" s="28">
        <v>92.14</v>
      </c>
      <c r="AS8" s="49">
        <v>0</v>
      </c>
      <c r="AT8" s="26">
        <f t="shared" si="0"/>
        <v>1138.8700000000001</v>
      </c>
    </row>
    <row r="9" spans="1:46" ht="16.5" hidden="1" x14ac:dyDescent="0.3">
      <c r="A9" s="25">
        <v>3</v>
      </c>
      <c r="B9" s="29" t="s">
        <v>100</v>
      </c>
      <c r="C9" s="29" t="s">
        <v>110</v>
      </c>
      <c r="D9" s="30" t="s">
        <v>92</v>
      </c>
      <c r="E9" s="30" t="s">
        <v>53</v>
      </c>
      <c r="F9" s="45">
        <v>2494</v>
      </c>
      <c r="G9" s="9">
        <v>4</v>
      </c>
      <c r="H9" s="10">
        <v>9</v>
      </c>
      <c r="I9" s="28">
        <v>81.02</v>
      </c>
      <c r="J9" s="49">
        <v>0</v>
      </c>
      <c r="K9" s="39">
        <v>0</v>
      </c>
      <c r="L9" s="28">
        <v>138.18</v>
      </c>
      <c r="M9" s="49">
        <v>0</v>
      </c>
      <c r="N9" s="39">
        <v>0</v>
      </c>
      <c r="O9" s="28">
        <v>68.37</v>
      </c>
      <c r="P9" s="53">
        <v>5</v>
      </c>
      <c r="Q9" s="39">
        <v>0</v>
      </c>
      <c r="R9" s="28">
        <v>85.09</v>
      </c>
      <c r="S9" s="53">
        <v>5</v>
      </c>
      <c r="T9" s="39">
        <v>0</v>
      </c>
      <c r="U9" s="39">
        <v>0</v>
      </c>
      <c r="V9" s="28">
        <v>80.489999999999995</v>
      </c>
      <c r="W9" s="49">
        <v>0</v>
      </c>
      <c r="X9" s="39">
        <v>0</v>
      </c>
      <c r="Y9" s="28">
        <v>138.99</v>
      </c>
      <c r="Z9" s="49">
        <v>0</v>
      </c>
      <c r="AA9" s="39">
        <v>0</v>
      </c>
      <c r="AB9" s="28">
        <v>69.3</v>
      </c>
      <c r="AC9" s="49">
        <v>0</v>
      </c>
      <c r="AD9" s="39">
        <v>0</v>
      </c>
      <c r="AE9" s="28">
        <v>83.9</v>
      </c>
      <c r="AF9" s="49">
        <v>0</v>
      </c>
      <c r="AG9" s="39">
        <v>0</v>
      </c>
      <c r="AH9" s="39">
        <v>0</v>
      </c>
      <c r="AI9" s="28">
        <v>80.36</v>
      </c>
      <c r="AJ9" s="49">
        <v>0</v>
      </c>
      <c r="AK9" s="39">
        <v>0</v>
      </c>
      <c r="AL9" s="28">
        <v>136.82</v>
      </c>
      <c r="AM9" s="49">
        <v>0</v>
      </c>
      <c r="AN9" s="39">
        <v>0</v>
      </c>
      <c r="AO9" s="28">
        <v>72.790000000000006</v>
      </c>
      <c r="AP9" s="49">
        <v>0</v>
      </c>
      <c r="AQ9" s="39">
        <v>0</v>
      </c>
      <c r="AR9" s="28">
        <v>94.98</v>
      </c>
      <c r="AS9" s="49">
        <v>0</v>
      </c>
      <c r="AT9" s="26">
        <f t="shared" si="0"/>
        <v>1140.29</v>
      </c>
    </row>
    <row r="10" spans="1:46" ht="16.5" x14ac:dyDescent="0.3">
      <c r="A10" s="25">
        <v>2</v>
      </c>
      <c r="B10" s="29" t="s">
        <v>138</v>
      </c>
      <c r="C10" s="29" t="s">
        <v>139</v>
      </c>
      <c r="D10" s="30" t="s">
        <v>96</v>
      </c>
      <c r="E10" s="30" t="s">
        <v>8</v>
      </c>
      <c r="F10" s="45">
        <v>1598</v>
      </c>
      <c r="G10" s="9">
        <v>2</v>
      </c>
      <c r="H10" s="10">
        <v>17</v>
      </c>
      <c r="I10" s="28">
        <v>81.96</v>
      </c>
      <c r="J10" s="49">
        <v>0</v>
      </c>
      <c r="K10" s="39">
        <v>0</v>
      </c>
      <c r="L10" s="28">
        <v>140.55000000000001</v>
      </c>
      <c r="M10" s="49">
        <v>0</v>
      </c>
      <c r="N10" s="39">
        <v>0</v>
      </c>
      <c r="O10" s="28">
        <v>71.87</v>
      </c>
      <c r="P10" s="49">
        <v>0</v>
      </c>
      <c r="Q10" s="39">
        <v>0</v>
      </c>
      <c r="R10" s="28">
        <v>85.38</v>
      </c>
      <c r="S10" s="49">
        <v>0</v>
      </c>
      <c r="T10" s="39">
        <v>0</v>
      </c>
      <c r="U10" s="39">
        <v>0</v>
      </c>
      <c r="V10" s="28">
        <v>80.62</v>
      </c>
      <c r="W10" s="49">
        <v>0</v>
      </c>
      <c r="X10" s="39">
        <v>0</v>
      </c>
      <c r="Y10" s="28">
        <v>136.13</v>
      </c>
      <c r="Z10" s="49">
        <v>0</v>
      </c>
      <c r="AA10" s="39">
        <v>0</v>
      </c>
      <c r="AB10" s="28">
        <v>69.2</v>
      </c>
      <c r="AC10" s="49">
        <v>0</v>
      </c>
      <c r="AD10" s="39">
        <v>0</v>
      </c>
      <c r="AE10" s="28">
        <v>82.01</v>
      </c>
      <c r="AF10" s="55">
        <v>5</v>
      </c>
      <c r="AG10" s="39">
        <v>0</v>
      </c>
      <c r="AH10" s="39">
        <v>0</v>
      </c>
      <c r="AI10" s="28">
        <v>86.97</v>
      </c>
      <c r="AJ10" s="49">
        <v>0</v>
      </c>
      <c r="AK10" s="39">
        <v>0</v>
      </c>
      <c r="AL10" s="28">
        <v>136.21</v>
      </c>
      <c r="AM10" s="49">
        <v>0</v>
      </c>
      <c r="AN10" s="39">
        <v>0</v>
      </c>
      <c r="AO10" s="28">
        <v>75.41</v>
      </c>
      <c r="AP10" s="49">
        <v>0</v>
      </c>
      <c r="AQ10" s="39">
        <v>0</v>
      </c>
      <c r="AR10" s="28">
        <v>91.05</v>
      </c>
      <c r="AS10" s="53">
        <v>5</v>
      </c>
      <c r="AT10" s="26">
        <f t="shared" si="0"/>
        <v>1147.3600000000001</v>
      </c>
    </row>
    <row r="11" spans="1:46" ht="16.5" x14ac:dyDescent="0.3">
      <c r="A11" s="25">
        <v>3</v>
      </c>
      <c r="B11" s="29" t="s">
        <v>129</v>
      </c>
      <c r="C11" s="29" t="s">
        <v>130</v>
      </c>
      <c r="D11" s="30" t="s">
        <v>123</v>
      </c>
      <c r="E11" s="30" t="s">
        <v>131</v>
      </c>
      <c r="F11" s="45">
        <v>1598</v>
      </c>
      <c r="G11" s="9">
        <v>2</v>
      </c>
      <c r="H11" s="10">
        <v>10</v>
      </c>
      <c r="I11" s="28">
        <v>81.349999999999994</v>
      </c>
      <c r="J11" s="49">
        <v>0</v>
      </c>
      <c r="K11" s="39">
        <v>0</v>
      </c>
      <c r="L11" s="28">
        <v>141.26</v>
      </c>
      <c r="M11" s="49">
        <v>0</v>
      </c>
      <c r="N11" s="39">
        <v>0</v>
      </c>
      <c r="O11" s="28">
        <v>69.62</v>
      </c>
      <c r="P11" s="49">
        <v>0</v>
      </c>
      <c r="Q11" s="39">
        <v>0</v>
      </c>
      <c r="R11" s="28">
        <v>84.92</v>
      </c>
      <c r="S11" s="53">
        <v>5</v>
      </c>
      <c r="T11" s="39">
        <v>0</v>
      </c>
      <c r="U11" s="39">
        <v>0</v>
      </c>
      <c r="V11" s="28">
        <v>79.45</v>
      </c>
      <c r="W11" s="49">
        <v>0</v>
      </c>
      <c r="X11" s="39">
        <v>0</v>
      </c>
      <c r="Y11" s="28">
        <v>134.49</v>
      </c>
      <c r="Z11" s="49">
        <v>0</v>
      </c>
      <c r="AA11" s="39">
        <v>0</v>
      </c>
      <c r="AB11" s="28">
        <v>68.92</v>
      </c>
      <c r="AC11" s="49">
        <v>0</v>
      </c>
      <c r="AD11" s="39">
        <v>0</v>
      </c>
      <c r="AE11" s="28">
        <v>91.39</v>
      </c>
      <c r="AF11" s="49">
        <v>0</v>
      </c>
      <c r="AG11" s="39">
        <v>0</v>
      </c>
      <c r="AH11" s="39">
        <v>0</v>
      </c>
      <c r="AI11" s="28">
        <v>85.89</v>
      </c>
      <c r="AJ11" s="49">
        <v>0</v>
      </c>
      <c r="AK11" s="39">
        <v>0</v>
      </c>
      <c r="AL11" s="28">
        <v>140.25</v>
      </c>
      <c r="AM11" s="49">
        <v>0</v>
      </c>
      <c r="AN11" s="39">
        <v>0</v>
      </c>
      <c r="AO11" s="28">
        <v>72.8</v>
      </c>
      <c r="AP11" s="49">
        <v>0</v>
      </c>
      <c r="AQ11" s="39">
        <v>0</v>
      </c>
      <c r="AR11" s="28">
        <v>93.54</v>
      </c>
      <c r="AS11" s="49">
        <v>0</v>
      </c>
      <c r="AT11" s="26">
        <f t="shared" si="0"/>
        <v>1148.8799999999999</v>
      </c>
    </row>
    <row r="12" spans="1:46" ht="16.5" x14ac:dyDescent="0.3">
      <c r="A12" s="25">
        <v>4</v>
      </c>
      <c r="B12" s="29" t="s">
        <v>104</v>
      </c>
      <c r="C12" s="29" t="s">
        <v>113</v>
      </c>
      <c r="D12" s="40" t="s">
        <v>93</v>
      </c>
      <c r="E12" s="30" t="s">
        <v>87</v>
      </c>
      <c r="F12" s="45">
        <v>1595</v>
      </c>
      <c r="G12" s="9">
        <v>2</v>
      </c>
      <c r="H12" s="10">
        <v>21</v>
      </c>
      <c r="I12" s="28">
        <v>80.319999999999993</v>
      </c>
      <c r="J12" s="49">
        <v>0</v>
      </c>
      <c r="K12" s="39">
        <v>0</v>
      </c>
      <c r="L12" s="28">
        <v>140.03</v>
      </c>
      <c r="M12" s="49">
        <v>0</v>
      </c>
      <c r="N12" s="39">
        <v>0</v>
      </c>
      <c r="O12" s="28">
        <v>69.430000000000007</v>
      </c>
      <c r="P12" s="49">
        <v>0</v>
      </c>
      <c r="Q12" s="39">
        <v>0</v>
      </c>
      <c r="R12" s="28">
        <v>89.29</v>
      </c>
      <c r="S12" s="49">
        <v>0</v>
      </c>
      <c r="T12" s="39">
        <v>0</v>
      </c>
      <c r="U12" s="39">
        <v>0</v>
      </c>
      <c r="V12" s="28">
        <v>80.19</v>
      </c>
      <c r="W12" s="49">
        <v>0</v>
      </c>
      <c r="X12" s="39">
        <v>0</v>
      </c>
      <c r="Y12" s="28">
        <v>137.34</v>
      </c>
      <c r="Z12" s="49">
        <v>0</v>
      </c>
      <c r="AA12" s="39">
        <v>0</v>
      </c>
      <c r="AB12" s="28">
        <v>69.45</v>
      </c>
      <c r="AC12" s="49">
        <v>0</v>
      </c>
      <c r="AD12" s="39">
        <v>0</v>
      </c>
      <c r="AE12" s="28">
        <v>84.01</v>
      </c>
      <c r="AF12" s="49">
        <v>0</v>
      </c>
      <c r="AG12" s="39">
        <v>0</v>
      </c>
      <c r="AH12" s="39">
        <v>0</v>
      </c>
      <c r="AI12" s="28">
        <v>86.06</v>
      </c>
      <c r="AJ12" s="49">
        <v>0</v>
      </c>
      <c r="AK12" s="39">
        <v>0</v>
      </c>
      <c r="AL12" s="28">
        <v>137.43</v>
      </c>
      <c r="AM12" s="53">
        <v>5</v>
      </c>
      <c r="AN12" s="39">
        <v>0</v>
      </c>
      <c r="AO12" s="28">
        <v>75.33</v>
      </c>
      <c r="AP12" s="49">
        <v>0</v>
      </c>
      <c r="AQ12" s="39">
        <v>0</v>
      </c>
      <c r="AR12" s="28">
        <v>96.49</v>
      </c>
      <c r="AS12" s="49">
        <v>0</v>
      </c>
      <c r="AT12" s="26">
        <f t="shared" si="0"/>
        <v>1150.3700000000001</v>
      </c>
    </row>
    <row r="13" spans="1:46" ht="16.5" hidden="1" x14ac:dyDescent="0.3">
      <c r="A13" s="25">
        <v>11</v>
      </c>
      <c r="B13" s="29" t="s">
        <v>81</v>
      </c>
      <c r="C13" s="29" t="s">
        <v>82</v>
      </c>
      <c r="D13" s="30" t="s">
        <v>149</v>
      </c>
      <c r="E13" s="30" t="s">
        <v>83</v>
      </c>
      <c r="F13" s="45">
        <v>1997</v>
      </c>
      <c r="G13" s="9">
        <v>3</v>
      </c>
      <c r="H13" s="10">
        <v>4</v>
      </c>
      <c r="I13" s="28">
        <v>81.67</v>
      </c>
      <c r="J13" s="49">
        <v>0</v>
      </c>
      <c r="K13" s="39">
        <v>0</v>
      </c>
      <c r="L13" s="28">
        <v>145.08000000000001</v>
      </c>
      <c r="M13" s="49">
        <v>0</v>
      </c>
      <c r="N13" s="39">
        <v>0</v>
      </c>
      <c r="O13" s="28">
        <v>69.3</v>
      </c>
      <c r="P13" s="53">
        <v>5</v>
      </c>
      <c r="Q13" s="39">
        <v>0</v>
      </c>
      <c r="R13" s="28">
        <v>86.45</v>
      </c>
      <c r="S13" s="49">
        <v>0</v>
      </c>
      <c r="T13" s="39">
        <v>0</v>
      </c>
      <c r="U13" s="39">
        <v>0</v>
      </c>
      <c r="V13" s="28">
        <v>81.319999999999993</v>
      </c>
      <c r="W13" s="49">
        <v>0</v>
      </c>
      <c r="X13" s="39">
        <v>0</v>
      </c>
      <c r="Y13" s="28">
        <v>136.59</v>
      </c>
      <c r="Z13" s="49">
        <v>0</v>
      </c>
      <c r="AA13" s="39">
        <v>0</v>
      </c>
      <c r="AB13" s="28">
        <v>69.92</v>
      </c>
      <c r="AC13" s="49">
        <v>0</v>
      </c>
      <c r="AD13" s="39">
        <v>0</v>
      </c>
      <c r="AE13" s="28">
        <v>83.47</v>
      </c>
      <c r="AF13" s="49">
        <v>0</v>
      </c>
      <c r="AG13" s="39">
        <v>0</v>
      </c>
      <c r="AH13" s="39">
        <v>0</v>
      </c>
      <c r="AI13" s="28">
        <v>85.21</v>
      </c>
      <c r="AJ13" s="49">
        <v>0</v>
      </c>
      <c r="AK13" s="39">
        <v>0</v>
      </c>
      <c r="AL13" s="28">
        <v>135.78</v>
      </c>
      <c r="AM13" s="49">
        <v>0</v>
      </c>
      <c r="AN13" s="39">
        <v>0</v>
      </c>
      <c r="AO13" s="28">
        <v>74.05</v>
      </c>
      <c r="AP13" s="49">
        <v>0</v>
      </c>
      <c r="AQ13" s="39">
        <v>0</v>
      </c>
      <c r="AR13" s="28">
        <v>107.9</v>
      </c>
      <c r="AS13" s="49">
        <v>0</v>
      </c>
      <c r="AT13" s="26">
        <f t="shared" si="0"/>
        <v>1161.74</v>
      </c>
    </row>
    <row r="14" spans="1:46" ht="16.5" x14ac:dyDescent="0.3">
      <c r="A14" s="25">
        <v>5</v>
      </c>
      <c r="B14" s="32" t="s">
        <v>105</v>
      </c>
      <c r="C14" s="32" t="s">
        <v>112</v>
      </c>
      <c r="D14" s="32" t="s">
        <v>94</v>
      </c>
      <c r="E14" s="32" t="s">
        <v>87</v>
      </c>
      <c r="F14" s="46">
        <v>1590</v>
      </c>
      <c r="G14" s="8">
        <v>2</v>
      </c>
      <c r="H14" s="13">
        <v>11</v>
      </c>
      <c r="I14" s="28">
        <v>86.18</v>
      </c>
      <c r="J14" s="49">
        <v>0</v>
      </c>
      <c r="K14" s="39">
        <v>0</v>
      </c>
      <c r="L14" s="28">
        <v>144.62</v>
      </c>
      <c r="M14" s="49">
        <v>0</v>
      </c>
      <c r="N14" s="39">
        <v>0</v>
      </c>
      <c r="O14" s="28">
        <v>72.650000000000006</v>
      </c>
      <c r="P14" s="49">
        <v>0</v>
      </c>
      <c r="Q14" s="39">
        <v>0</v>
      </c>
      <c r="R14" s="28">
        <v>91.98</v>
      </c>
      <c r="S14" s="49">
        <v>0</v>
      </c>
      <c r="T14" s="39">
        <v>0</v>
      </c>
      <c r="U14" s="39">
        <v>0</v>
      </c>
      <c r="V14" s="28">
        <v>82.64</v>
      </c>
      <c r="W14" s="49">
        <v>0</v>
      </c>
      <c r="X14" s="39">
        <v>0</v>
      </c>
      <c r="Y14" s="28">
        <v>139.29</v>
      </c>
      <c r="Z14" s="49">
        <v>0</v>
      </c>
      <c r="AA14" s="39">
        <v>0</v>
      </c>
      <c r="AB14" s="28">
        <v>70.239999999999995</v>
      </c>
      <c r="AC14" s="49">
        <v>0</v>
      </c>
      <c r="AD14" s="39">
        <v>0</v>
      </c>
      <c r="AE14" s="28">
        <v>87.37</v>
      </c>
      <c r="AF14" s="49">
        <v>0</v>
      </c>
      <c r="AG14" s="39">
        <v>0</v>
      </c>
      <c r="AH14" s="39">
        <v>0</v>
      </c>
      <c r="AI14" s="28">
        <v>89.43</v>
      </c>
      <c r="AJ14" s="49">
        <v>0</v>
      </c>
      <c r="AK14" s="39">
        <v>0</v>
      </c>
      <c r="AL14" s="28">
        <v>136.94999999999999</v>
      </c>
      <c r="AM14" s="49">
        <v>0</v>
      </c>
      <c r="AN14" s="39">
        <v>0</v>
      </c>
      <c r="AO14" s="28">
        <v>74.459999999999994</v>
      </c>
      <c r="AP14" s="49">
        <v>0</v>
      </c>
      <c r="AQ14" s="39">
        <v>0</v>
      </c>
      <c r="AR14" s="28">
        <v>94.28</v>
      </c>
      <c r="AS14" s="49">
        <v>0</v>
      </c>
      <c r="AT14" s="26">
        <f t="shared" si="0"/>
        <v>1170.0900000000001</v>
      </c>
    </row>
    <row r="15" spans="1:46" ht="16.5" hidden="1" x14ac:dyDescent="0.3">
      <c r="A15" s="25">
        <v>13</v>
      </c>
      <c r="B15" s="32" t="s">
        <v>108</v>
      </c>
      <c r="C15" s="32" t="s">
        <v>118</v>
      </c>
      <c r="D15" s="32" t="s">
        <v>96</v>
      </c>
      <c r="E15" s="32" t="s">
        <v>91</v>
      </c>
      <c r="F15" s="46">
        <v>1799</v>
      </c>
      <c r="G15" s="8">
        <v>3</v>
      </c>
      <c r="H15" s="13">
        <v>25</v>
      </c>
      <c r="I15" s="28">
        <v>81.42</v>
      </c>
      <c r="J15" s="49">
        <v>0</v>
      </c>
      <c r="K15" s="39">
        <v>0</v>
      </c>
      <c r="L15" s="28">
        <v>137.29</v>
      </c>
      <c r="M15" s="53">
        <v>5</v>
      </c>
      <c r="N15" s="39">
        <v>0</v>
      </c>
      <c r="O15" s="28">
        <v>73.94</v>
      </c>
      <c r="P15" s="49">
        <v>0</v>
      </c>
      <c r="Q15" s="39">
        <v>0</v>
      </c>
      <c r="R15" s="28">
        <v>94.48</v>
      </c>
      <c r="S15" s="53">
        <v>5</v>
      </c>
      <c r="T15" s="39">
        <v>0</v>
      </c>
      <c r="U15" s="39">
        <v>0</v>
      </c>
      <c r="V15" s="28">
        <v>80.099999999999994</v>
      </c>
      <c r="W15" s="49">
        <v>0</v>
      </c>
      <c r="X15" s="39">
        <v>0</v>
      </c>
      <c r="Y15" s="28">
        <v>137.05000000000001</v>
      </c>
      <c r="Z15" s="49">
        <v>0</v>
      </c>
      <c r="AA15" s="39">
        <v>0</v>
      </c>
      <c r="AB15" s="28">
        <v>73.31</v>
      </c>
      <c r="AC15" s="49">
        <v>0</v>
      </c>
      <c r="AD15" s="39">
        <v>0</v>
      </c>
      <c r="AE15" s="28">
        <v>87.93</v>
      </c>
      <c r="AF15" s="49">
        <v>0</v>
      </c>
      <c r="AG15" s="39">
        <v>0</v>
      </c>
      <c r="AH15" s="39">
        <v>0</v>
      </c>
      <c r="AI15" s="28">
        <v>80.61</v>
      </c>
      <c r="AJ15" s="49">
        <v>0</v>
      </c>
      <c r="AK15" s="39">
        <v>0</v>
      </c>
      <c r="AL15" s="28">
        <v>137.82</v>
      </c>
      <c r="AM15" s="49">
        <v>0</v>
      </c>
      <c r="AN15" s="39">
        <v>0</v>
      </c>
      <c r="AO15" s="28">
        <v>77.11</v>
      </c>
      <c r="AP15" s="49">
        <v>0</v>
      </c>
      <c r="AQ15" s="39">
        <v>0</v>
      </c>
      <c r="AR15" s="28">
        <v>102.2</v>
      </c>
      <c r="AS15" s="49">
        <v>0</v>
      </c>
      <c r="AT15" s="26">
        <f t="shared" si="0"/>
        <v>1173.26</v>
      </c>
    </row>
    <row r="16" spans="1:46" ht="16.5" hidden="1" x14ac:dyDescent="0.3">
      <c r="A16" s="25">
        <v>14</v>
      </c>
      <c r="B16" s="29" t="s">
        <v>120</v>
      </c>
      <c r="C16" s="29" t="s">
        <v>85</v>
      </c>
      <c r="D16" s="30" t="s">
        <v>92</v>
      </c>
      <c r="E16" s="30" t="s">
        <v>53</v>
      </c>
      <c r="F16" s="45">
        <v>1796</v>
      </c>
      <c r="G16" s="9">
        <v>3</v>
      </c>
      <c r="H16" s="10">
        <v>8</v>
      </c>
      <c r="I16" s="28">
        <v>82.7</v>
      </c>
      <c r="J16" s="49">
        <v>0</v>
      </c>
      <c r="K16" s="39">
        <v>0</v>
      </c>
      <c r="L16" s="28">
        <v>142.01</v>
      </c>
      <c r="M16" s="49">
        <v>0</v>
      </c>
      <c r="N16" s="39">
        <v>0</v>
      </c>
      <c r="O16" s="28">
        <v>70.62</v>
      </c>
      <c r="P16" s="49">
        <v>0</v>
      </c>
      <c r="Q16" s="39">
        <v>0</v>
      </c>
      <c r="R16" s="28">
        <v>93.7</v>
      </c>
      <c r="S16" s="49">
        <v>0</v>
      </c>
      <c r="T16" s="39">
        <v>0</v>
      </c>
      <c r="U16" s="39">
        <v>0</v>
      </c>
      <c r="V16" s="28">
        <v>80.5</v>
      </c>
      <c r="W16" s="49">
        <v>0</v>
      </c>
      <c r="X16" s="39">
        <v>0</v>
      </c>
      <c r="Y16" s="28">
        <v>137.96</v>
      </c>
      <c r="Z16" s="49">
        <v>0</v>
      </c>
      <c r="AA16" s="39">
        <v>0</v>
      </c>
      <c r="AB16" s="28">
        <v>71.209999999999994</v>
      </c>
      <c r="AC16" s="49">
        <v>0</v>
      </c>
      <c r="AD16" s="39">
        <v>0</v>
      </c>
      <c r="AE16" s="28">
        <v>86.64</v>
      </c>
      <c r="AF16" s="55">
        <v>5</v>
      </c>
      <c r="AG16" s="39">
        <v>0</v>
      </c>
      <c r="AH16" s="39">
        <v>0</v>
      </c>
      <c r="AI16" s="28">
        <v>80.55</v>
      </c>
      <c r="AJ16" s="49">
        <v>0</v>
      </c>
      <c r="AK16" s="39">
        <v>0</v>
      </c>
      <c r="AL16" s="28">
        <v>142.91</v>
      </c>
      <c r="AM16" s="49">
        <v>0</v>
      </c>
      <c r="AN16" s="39">
        <v>0</v>
      </c>
      <c r="AO16" s="28">
        <v>80.34</v>
      </c>
      <c r="AP16" s="49">
        <v>0</v>
      </c>
      <c r="AQ16" s="39">
        <v>0</v>
      </c>
      <c r="AR16" s="28">
        <v>102.19</v>
      </c>
      <c r="AS16" s="49">
        <v>0</v>
      </c>
      <c r="AT16" s="26">
        <f t="shared" si="0"/>
        <v>1176.33</v>
      </c>
    </row>
    <row r="17" spans="1:46" ht="16.5" hidden="1" x14ac:dyDescent="0.3">
      <c r="A17" s="25">
        <v>1</v>
      </c>
      <c r="B17" s="29" t="s">
        <v>99</v>
      </c>
      <c r="C17" s="29" t="s">
        <v>148</v>
      </c>
      <c r="D17" s="30" t="s">
        <v>92</v>
      </c>
      <c r="E17" s="30" t="s">
        <v>61</v>
      </c>
      <c r="F17" s="45">
        <v>1368</v>
      </c>
      <c r="G17" s="9">
        <v>1</v>
      </c>
      <c r="H17" s="10">
        <v>26</v>
      </c>
      <c r="I17" s="28">
        <v>85.99</v>
      </c>
      <c r="J17" s="49">
        <v>0</v>
      </c>
      <c r="K17" s="39">
        <v>0</v>
      </c>
      <c r="L17" s="28">
        <v>152.54</v>
      </c>
      <c r="M17" s="49">
        <v>0</v>
      </c>
      <c r="N17" s="39">
        <v>0</v>
      </c>
      <c r="O17" s="28">
        <v>71.52</v>
      </c>
      <c r="P17" s="49">
        <v>0</v>
      </c>
      <c r="Q17" s="39">
        <v>0</v>
      </c>
      <c r="R17" s="28">
        <v>88.72</v>
      </c>
      <c r="S17" s="49">
        <v>0</v>
      </c>
      <c r="T17" s="39">
        <v>0</v>
      </c>
      <c r="U17" s="39">
        <v>0</v>
      </c>
      <c r="V17" s="28">
        <v>81.599999999999994</v>
      </c>
      <c r="W17" s="49">
        <v>0</v>
      </c>
      <c r="X17" s="39">
        <v>0</v>
      </c>
      <c r="Y17" s="28">
        <v>139.34</v>
      </c>
      <c r="Z17" s="49">
        <v>0</v>
      </c>
      <c r="AA17" s="39">
        <v>0</v>
      </c>
      <c r="AB17" s="28">
        <v>71.39</v>
      </c>
      <c r="AC17" s="49">
        <v>0</v>
      </c>
      <c r="AD17" s="39">
        <v>0</v>
      </c>
      <c r="AE17" s="28">
        <v>92.12</v>
      </c>
      <c r="AF17" s="49">
        <v>0</v>
      </c>
      <c r="AG17" s="39">
        <v>0</v>
      </c>
      <c r="AH17" s="39">
        <v>0</v>
      </c>
      <c r="AI17" s="28">
        <v>97.55</v>
      </c>
      <c r="AJ17" s="49">
        <v>0</v>
      </c>
      <c r="AK17" s="39">
        <v>0</v>
      </c>
      <c r="AL17" s="28">
        <v>133.62</v>
      </c>
      <c r="AM17" s="49">
        <v>0</v>
      </c>
      <c r="AN17" s="39">
        <v>0</v>
      </c>
      <c r="AO17" s="28">
        <v>74.540000000000006</v>
      </c>
      <c r="AP17" s="49">
        <v>0</v>
      </c>
      <c r="AQ17" s="39">
        <v>0</v>
      </c>
      <c r="AR17" s="28">
        <v>92.21</v>
      </c>
      <c r="AS17" s="49">
        <v>0</v>
      </c>
      <c r="AT17" s="26">
        <f t="shared" si="0"/>
        <v>1181.1400000000001</v>
      </c>
    </row>
    <row r="18" spans="1:46" ht="16.5" x14ac:dyDescent="0.3">
      <c r="A18" s="25">
        <v>6</v>
      </c>
      <c r="B18" s="32" t="s">
        <v>152</v>
      </c>
      <c r="C18" s="32" t="s">
        <v>153</v>
      </c>
      <c r="D18" s="32" t="s">
        <v>69</v>
      </c>
      <c r="E18" s="32" t="s">
        <v>154</v>
      </c>
      <c r="F18" s="46">
        <v>1598</v>
      </c>
      <c r="G18" s="8">
        <v>2</v>
      </c>
      <c r="H18" s="13">
        <v>22</v>
      </c>
      <c r="I18" s="28">
        <v>84.16</v>
      </c>
      <c r="J18" s="49">
        <v>0</v>
      </c>
      <c r="K18" s="39">
        <v>0</v>
      </c>
      <c r="L18" s="28">
        <v>145.71</v>
      </c>
      <c r="M18" s="49">
        <v>0</v>
      </c>
      <c r="N18" s="39">
        <v>0</v>
      </c>
      <c r="O18" s="28">
        <v>75.959999999999994</v>
      </c>
      <c r="P18" s="49">
        <v>0</v>
      </c>
      <c r="Q18" s="39">
        <v>0</v>
      </c>
      <c r="R18" s="28">
        <v>88.69</v>
      </c>
      <c r="S18" s="53">
        <v>5</v>
      </c>
      <c r="T18" s="39">
        <v>0</v>
      </c>
      <c r="U18" s="39">
        <v>0</v>
      </c>
      <c r="V18" s="28">
        <v>82.68</v>
      </c>
      <c r="W18" s="49">
        <v>0</v>
      </c>
      <c r="X18" s="39">
        <v>0</v>
      </c>
      <c r="Y18" s="28">
        <v>141.56</v>
      </c>
      <c r="Z18" s="49">
        <v>0</v>
      </c>
      <c r="AA18" s="39">
        <v>0</v>
      </c>
      <c r="AB18" s="28">
        <v>75.92</v>
      </c>
      <c r="AC18" s="49">
        <v>0</v>
      </c>
      <c r="AD18" s="39">
        <v>0</v>
      </c>
      <c r="AE18" s="28">
        <v>87.39</v>
      </c>
      <c r="AF18" s="55">
        <v>5</v>
      </c>
      <c r="AG18" s="39">
        <v>0</v>
      </c>
      <c r="AH18" s="39">
        <v>0</v>
      </c>
      <c r="AI18" s="28">
        <v>86.46</v>
      </c>
      <c r="AJ18" s="49">
        <v>0</v>
      </c>
      <c r="AK18" s="39">
        <v>0</v>
      </c>
      <c r="AL18" s="28">
        <v>139.09</v>
      </c>
      <c r="AM18" s="49">
        <v>0</v>
      </c>
      <c r="AN18" s="39">
        <v>0</v>
      </c>
      <c r="AO18" s="28">
        <v>77.099999999999994</v>
      </c>
      <c r="AP18" s="49">
        <v>0</v>
      </c>
      <c r="AQ18" s="39">
        <v>0</v>
      </c>
      <c r="AR18" s="28">
        <v>93.78</v>
      </c>
      <c r="AS18" s="49">
        <v>0</v>
      </c>
      <c r="AT18" s="26">
        <f t="shared" si="0"/>
        <v>1188.5</v>
      </c>
    </row>
    <row r="19" spans="1:46" ht="16.5" x14ac:dyDescent="0.3">
      <c r="A19" s="25">
        <v>7</v>
      </c>
      <c r="B19" s="29" t="s">
        <v>102</v>
      </c>
      <c r="C19" s="29" t="s">
        <v>114</v>
      </c>
      <c r="D19" s="30" t="s">
        <v>94</v>
      </c>
      <c r="E19" s="30" t="s">
        <v>88</v>
      </c>
      <c r="F19" s="45">
        <v>1598</v>
      </c>
      <c r="G19" s="9">
        <v>2</v>
      </c>
      <c r="H19" s="10">
        <v>35</v>
      </c>
      <c r="I19" s="28">
        <v>84.41</v>
      </c>
      <c r="J19" s="49">
        <v>0</v>
      </c>
      <c r="K19" s="39">
        <v>0</v>
      </c>
      <c r="L19" s="28">
        <v>141.63</v>
      </c>
      <c r="M19" s="49">
        <v>0</v>
      </c>
      <c r="N19" s="39">
        <v>0</v>
      </c>
      <c r="O19" s="28">
        <v>73.88</v>
      </c>
      <c r="P19" s="49">
        <v>0</v>
      </c>
      <c r="Q19" s="39">
        <v>0</v>
      </c>
      <c r="R19" s="28">
        <v>91.02</v>
      </c>
      <c r="S19" s="49">
        <v>0</v>
      </c>
      <c r="T19" s="39">
        <v>0</v>
      </c>
      <c r="U19" s="39">
        <v>0</v>
      </c>
      <c r="V19" s="28">
        <v>82.52</v>
      </c>
      <c r="W19" s="49">
        <v>0</v>
      </c>
      <c r="X19" s="39">
        <v>0</v>
      </c>
      <c r="Y19" s="28">
        <v>136.1</v>
      </c>
      <c r="Z19" s="49">
        <v>0</v>
      </c>
      <c r="AA19" s="39">
        <v>0</v>
      </c>
      <c r="AB19" s="28">
        <v>74.14</v>
      </c>
      <c r="AC19" s="49">
        <v>0</v>
      </c>
      <c r="AD19" s="39">
        <v>0</v>
      </c>
      <c r="AE19" s="28">
        <v>109.88</v>
      </c>
      <c r="AF19" s="49">
        <v>0</v>
      </c>
      <c r="AG19" s="39">
        <v>0</v>
      </c>
      <c r="AH19" s="39">
        <v>0</v>
      </c>
      <c r="AI19" s="28">
        <v>86.25</v>
      </c>
      <c r="AJ19" s="49">
        <v>0</v>
      </c>
      <c r="AK19" s="39">
        <v>0</v>
      </c>
      <c r="AL19" s="28">
        <v>138.44999999999999</v>
      </c>
      <c r="AM19" s="49">
        <v>0</v>
      </c>
      <c r="AN19" s="39">
        <v>0</v>
      </c>
      <c r="AO19" s="28">
        <v>77.53</v>
      </c>
      <c r="AP19" s="49">
        <v>0</v>
      </c>
      <c r="AQ19" s="39">
        <v>0</v>
      </c>
      <c r="AR19" s="28">
        <v>103.97</v>
      </c>
      <c r="AS19" s="49">
        <v>0</v>
      </c>
      <c r="AT19" s="26">
        <f t="shared" si="0"/>
        <v>1199.78</v>
      </c>
    </row>
    <row r="20" spans="1:46" ht="16.5" x14ac:dyDescent="0.3">
      <c r="A20" s="25">
        <v>8</v>
      </c>
      <c r="B20" s="29" t="s">
        <v>132</v>
      </c>
      <c r="C20" s="29" t="s">
        <v>133</v>
      </c>
      <c r="D20" s="30" t="s">
        <v>92</v>
      </c>
      <c r="E20" s="30" t="s">
        <v>58</v>
      </c>
      <c r="F20" s="45">
        <v>1590</v>
      </c>
      <c r="G20" s="9">
        <v>2</v>
      </c>
      <c r="H20" s="10">
        <v>12</v>
      </c>
      <c r="I20" s="28">
        <v>91.16</v>
      </c>
      <c r="J20" s="49">
        <v>0</v>
      </c>
      <c r="K20" s="39">
        <v>0</v>
      </c>
      <c r="L20" s="28">
        <v>141.29</v>
      </c>
      <c r="M20" s="49">
        <v>0</v>
      </c>
      <c r="N20" s="39">
        <v>0</v>
      </c>
      <c r="O20" s="28">
        <v>73.42</v>
      </c>
      <c r="P20" s="49">
        <v>0</v>
      </c>
      <c r="Q20" s="39">
        <v>0</v>
      </c>
      <c r="R20" s="28">
        <v>87.62</v>
      </c>
      <c r="S20" s="49">
        <v>0</v>
      </c>
      <c r="T20" s="39">
        <v>0</v>
      </c>
      <c r="U20" s="39">
        <v>0</v>
      </c>
      <c r="V20" s="28">
        <v>80.84</v>
      </c>
      <c r="W20" s="49">
        <v>0</v>
      </c>
      <c r="X20" s="39">
        <v>0</v>
      </c>
      <c r="Y20" s="28">
        <v>135.53</v>
      </c>
      <c r="Z20" s="49">
        <v>0</v>
      </c>
      <c r="AA20" s="39">
        <v>0</v>
      </c>
      <c r="AB20" s="28">
        <v>71.400000000000006</v>
      </c>
      <c r="AC20" s="49">
        <v>0</v>
      </c>
      <c r="AD20" s="39">
        <v>0</v>
      </c>
      <c r="AE20" s="28">
        <v>84.95</v>
      </c>
      <c r="AF20" s="49">
        <v>0</v>
      </c>
      <c r="AG20" s="56">
        <v>10</v>
      </c>
      <c r="AH20" s="39">
        <v>0</v>
      </c>
      <c r="AI20" s="28">
        <v>108.12</v>
      </c>
      <c r="AJ20" s="49">
        <v>0</v>
      </c>
      <c r="AK20" s="39">
        <v>0</v>
      </c>
      <c r="AL20" s="28">
        <v>155.71</v>
      </c>
      <c r="AM20" s="49">
        <v>0</v>
      </c>
      <c r="AN20" s="39">
        <v>0</v>
      </c>
      <c r="AO20" s="28">
        <v>79.97</v>
      </c>
      <c r="AP20" s="49">
        <v>0</v>
      </c>
      <c r="AQ20" s="39">
        <v>0</v>
      </c>
      <c r="AR20" s="28">
        <v>102.63</v>
      </c>
      <c r="AS20" s="49">
        <v>0</v>
      </c>
      <c r="AT20" s="26">
        <f t="shared" si="0"/>
        <v>1222.6399999999999</v>
      </c>
    </row>
    <row r="21" spans="1:46" ht="16.5" hidden="1" x14ac:dyDescent="0.3">
      <c r="A21" s="25">
        <v>2</v>
      </c>
      <c r="B21" s="29" t="s">
        <v>59</v>
      </c>
      <c r="C21" s="29" t="s">
        <v>60</v>
      </c>
      <c r="D21" s="30" t="s">
        <v>94</v>
      </c>
      <c r="E21" s="30" t="s">
        <v>61</v>
      </c>
      <c r="F21" s="45">
        <v>1242</v>
      </c>
      <c r="G21" s="9">
        <v>1</v>
      </c>
      <c r="H21" s="10">
        <v>1</v>
      </c>
      <c r="I21" s="28">
        <v>90.52</v>
      </c>
      <c r="J21" s="49">
        <v>0</v>
      </c>
      <c r="K21" s="39">
        <v>0</v>
      </c>
      <c r="L21" s="28">
        <v>145.72</v>
      </c>
      <c r="M21" s="49">
        <v>0</v>
      </c>
      <c r="N21" s="39">
        <v>0</v>
      </c>
      <c r="O21" s="28">
        <v>77.290000000000006</v>
      </c>
      <c r="P21" s="49">
        <v>0</v>
      </c>
      <c r="Q21" s="39">
        <v>0</v>
      </c>
      <c r="R21" s="28">
        <v>94.18</v>
      </c>
      <c r="S21" s="53">
        <v>5</v>
      </c>
      <c r="T21" s="39">
        <v>0</v>
      </c>
      <c r="U21" s="39">
        <v>0</v>
      </c>
      <c r="V21" s="28">
        <v>88.93</v>
      </c>
      <c r="W21" s="49">
        <v>0</v>
      </c>
      <c r="X21" s="39">
        <v>0</v>
      </c>
      <c r="Y21" s="28">
        <v>143.97</v>
      </c>
      <c r="Z21" s="49">
        <v>0</v>
      </c>
      <c r="AA21" s="39">
        <v>0</v>
      </c>
      <c r="AB21" s="28">
        <v>77.36</v>
      </c>
      <c r="AC21" s="49">
        <v>0</v>
      </c>
      <c r="AD21" s="39">
        <v>0</v>
      </c>
      <c r="AE21" s="28">
        <v>99.11</v>
      </c>
      <c r="AF21" s="49">
        <v>0</v>
      </c>
      <c r="AG21" s="39">
        <v>0</v>
      </c>
      <c r="AH21" s="39">
        <v>0</v>
      </c>
      <c r="AI21" s="28">
        <v>96.36</v>
      </c>
      <c r="AJ21" s="49">
        <v>0</v>
      </c>
      <c r="AK21" s="39">
        <v>0</v>
      </c>
      <c r="AL21" s="28">
        <v>143.91</v>
      </c>
      <c r="AM21" s="49">
        <v>0</v>
      </c>
      <c r="AN21" s="39">
        <v>0</v>
      </c>
      <c r="AO21" s="28">
        <v>80.23</v>
      </c>
      <c r="AP21" s="49">
        <v>0</v>
      </c>
      <c r="AQ21" s="39">
        <v>0</v>
      </c>
      <c r="AR21" s="28">
        <v>95.74</v>
      </c>
      <c r="AS21" s="53">
        <v>5</v>
      </c>
      <c r="AT21" s="26">
        <f t="shared" si="0"/>
        <v>1243.3200000000002</v>
      </c>
    </row>
    <row r="22" spans="1:46" ht="16.5" hidden="1" x14ac:dyDescent="0.3">
      <c r="A22" s="25">
        <v>3</v>
      </c>
      <c r="B22" s="32" t="s">
        <v>101</v>
      </c>
      <c r="C22" s="32" t="s">
        <v>111</v>
      </c>
      <c r="D22" s="32" t="s">
        <v>94</v>
      </c>
      <c r="E22" s="32" t="s">
        <v>86</v>
      </c>
      <c r="F22" s="46">
        <v>1242</v>
      </c>
      <c r="G22" s="8">
        <v>1</v>
      </c>
      <c r="H22" s="13">
        <v>23</v>
      </c>
      <c r="I22" s="28">
        <v>88.3</v>
      </c>
      <c r="J22" s="49">
        <v>0</v>
      </c>
      <c r="K22" s="56">
        <v>20</v>
      </c>
      <c r="L22" s="52">
        <f>145.72*150%</f>
        <v>218.57999999999998</v>
      </c>
      <c r="M22" s="49">
        <v>0</v>
      </c>
      <c r="N22" s="39">
        <v>0</v>
      </c>
      <c r="O22" s="28">
        <v>78.23</v>
      </c>
      <c r="P22" s="49">
        <v>0</v>
      </c>
      <c r="Q22" s="39">
        <v>0</v>
      </c>
      <c r="R22" s="28">
        <v>101.32</v>
      </c>
      <c r="S22" s="49">
        <v>0</v>
      </c>
      <c r="T22" s="39">
        <v>0</v>
      </c>
      <c r="U22" s="39">
        <v>0</v>
      </c>
      <c r="V22" s="28">
        <v>87.51</v>
      </c>
      <c r="W22" s="49">
        <v>0</v>
      </c>
      <c r="X22" s="39">
        <v>0</v>
      </c>
      <c r="Y22" s="28">
        <v>142.88</v>
      </c>
      <c r="Z22" s="49">
        <v>0</v>
      </c>
      <c r="AA22" s="39">
        <v>0</v>
      </c>
      <c r="AB22" s="28">
        <v>75.87</v>
      </c>
      <c r="AC22" s="49">
        <v>0</v>
      </c>
      <c r="AD22" s="39">
        <v>0</v>
      </c>
      <c r="AE22" s="28">
        <v>98.06</v>
      </c>
      <c r="AF22" s="49">
        <v>0</v>
      </c>
      <c r="AG22" s="39">
        <v>0</v>
      </c>
      <c r="AH22" s="39">
        <v>0</v>
      </c>
      <c r="AI22" s="28">
        <v>97.61</v>
      </c>
      <c r="AJ22" s="49">
        <v>0</v>
      </c>
      <c r="AK22" s="39">
        <v>0</v>
      </c>
      <c r="AL22" s="28">
        <v>144.32</v>
      </c>
      <c r="AM22" s="49">
        <v>0</v>
      </c>
      <c r="AN22" s="39">
        <v>0</v>
      </c>
      <c r="AO22" s="28">
        <v>84.94</v>
      </c>
      <c r="AP22" s="49">
        <v>0</v>
      </c>
      <c r="AQ22" s="39">
        <v>0</v>
      </c>
      <c r="AR22" s="28">
        <v>101.33</v>
      </c>
      <c r="AS22" s="49">
        <v>0</v>
      </c>
      <c r="AT22" s="26">
        <f t="shared" si="0"/>
        <v>1338.95</v>
      </c>
    </row>
    <row r="23" spans="1:46" ht="16.5" hidden="1" x14ac:dyDescent="0.3">
      <c r="A23" s="25">
        <v>21</v>
      </c>
      <c r="B23" s="29" t="s">
        <v>150</v>
      </c>
      <c r="C23" s="29" t="s">
        <v>151</v>
      </c>
      <c r="D23" s="30" t="s">
        <v>98</v>
      </c>
      <c r="E23" s="30" t="s">
        <v>68</v>
      </c>
      <c r="F23" s="45">
        <v>2550</v>
      </c>
      <c r="G23" s="9">
        <v>4</v>
      </c>
      <c r="H23" s="10">
        <v>24</v>
      </c>
      <c r="I23" s="28">
        <v>94.39</v>
      </c>
      <c r="J23" s="53">
        <v>5</v>
      </c>
      <c r="K23" s="39">
        <v>0</v>
      </c>
      <c r="L23" s="28">
        <v>168.4</v>
      </c>
      <c r="M23" s="49">
        <v>0</v>
      </c>
      <c r="N23" s="39">
        <v>0</v>
      </c>
      <c r="O23" s="28">
        <v>87.61</v>
      </c>
      <c r="P23" s="49">
        <v>0</v>
      </c>
      <c r="Q23" s="39">
        <v>0</v>
      </c>
      <c r="R23" s="52">
        <f>150%*77.73</f>
        <v>116.595</v>
      </c>
      <c r="S23" s="53">
        <v>5</v>
      </c>
      <c r="T23" s="39">
        <v>0</v>
      </c>
      <c r="U23" s="39">
        <v>0</v>
      </c>
      <c r="V23" s="28">
        <v>101.82</v>
      </c>
      <c r="W23" s="49">
        <v>0</v>
      </c>
      <c r="X23" s="39">
        <v>0</v>
      </c>
      <c r="Y23" s="28">
        <v>177.65</v>
      </c>
      <c r="Z23" s="49">
        <v>0</v>
      </c>
      <c r="AA23" s="39">
        <v>0</v>
      </c>
      <c r="AB23" s="28">
        <v>92.37</v>
      </c>
      <c r="AC23" s="49">
        <v>0</v>
      </c>
      <c r="AD23" s="39">
        <v>0</v>
      </c>
      <c r="AE23" s="52">
        <v>112.43</v>
      </c>
      <c r="AF23" s="49">
        <v>0</v>
      </c>
      <c r="AG23" s="39">
        <v>0</v>
      </c>
      <c r="AH23" s="39">
        <v>0</v>
      </c>
      <c r="AI23" s="28">
        <v>97.87</v>
      </c>
      <c r="AJ23" s="49">
        <v>0</v>
      </c>
      <c r="AK23" s="39">
        <v>0</v>
      </c>
      <c r="AL23" s="28">
        <v>170.54</v>
      </c>
      <c r="AM23" s="49">
        <v>0</v>
      </c>
      <c r="AN23" s="39">
        <v>0</v>
      </c>
      <c r="AO23" s="28">
        <v>96.02</v>
      </c>
      <c r="AP23" s="49">
        <v>0</v>
      </c>
      <c r="AQ23" s="39">
        <v>0</v>
      </c>
      <c r="AR23" s="52">
        <v>126.99</v>
      </c>
      <c r="AS23" s="49">
        <v>0</v>
      </c>
      <c r="AT23" s="26">
        <f t="shared" si="0"/>
        <v>1452.6850000000002</v>
      </c>
    </row>
    <row r="24" spans="1:46" ht="16.5" hidden="1" x14ac:dyDescent="0.3">
      <c r="A24" s="25">
        <v>22</v>
      </c>
      <c r="B24" s="29" t="s">
        <v>142</v>
      </c>
      <c r="C24" s="29" t="s">
        <v>143</v>
      </c>
      <c r="D24" s="30" t="s">
        <v>97</v>
      </c>
      <c r="E24" s="30" t="s">
        <v>90</v>
      </c>
      <c r="F24" s="45">
        <v>2652</v>
      </c>
      <c r="G24" s="9">
        <v>4</v>
      </c>
      <c r="H24" s="10">
        <v>19</v>
      </c>
      <c r="I24" s="28">
        <v>95.95</v>
      </c>
      <c r="J24" s="49">
        <v>0</v>
      </c>
      <c r="K24" s="39">
        <v>0</v>
      </c>
      <c r="L24" s="28">
        <v>155.69999999999999</v>
      </c>
      <c r="M24" s="49">
        <v>0</v>
      </c>
      <c r="N24" s="39">
        <v>0</v>
      </c>
      <c r="O24" s="28">
        <v>84.85</v>
      </c>
      <c r="P24" s="49">
        <v>0</v>
      </c>
      <c r="Q24" s="56">
        <v>180</v>
      </c>
      <c r="R24" s="28">
        <v>102.95</v>
      </c>
      <c r="S24" s="49">
        <v>0</v>
      </c>
      <c r="T24" s="39">
        <v>0</v>
      </c>
      <c r="U24" s="39">
        <v>0</v>
      </c>
      <c r="V24" s="28">
        <v>93.11</v>
      </c>
      <c r="W24" s="49">
        <v>0</v>
      </c>
      <c r="X24" s="39">
        <v>0</v>
      </c>
      <c r="Y24" s="28">
        <v>150.01</v>
      </c>
      <c r="Z24" s="49">
        <v>0</v>
      </c>
      <c r="AA24" s="39">
        <v>0</v>
      </c>
      <c r="AB24" s="28">
        <v>84.05</v>
      </c>
      <c r="AC24" s="49">
        <v>0</v>
      </c>
      <c r="AD24" s="39">
        <v>0</v>
      </c>
      <c r="AE24" s="28">
        <v>102.55</v>
      </c>
      <c r="AF24" s="49">
        <v>0</v>
      </c>
      <c r="AG24" s="39">
        <v>0</v>
      </c>
      <c r="AH24" s="39">
        <v>0</v>
      </c>
      <c r="AI24" s="28">
        <v>94.06</v>
      </c>
      <c r="AJ24" s="49">
        <v>0</v>
      </c>
      <c r="AK24" s="39">
        <v>0</v>
      </c>
      <c r="AL24" s="28">
        <v>148.62</v>
      </c>
      <c r="AM24" s="49">
        <v>0</v>
      </c>
      <c r="AN24" s="39">
        <v>0</v>
      </c>
      <c r="AO24" s="28">
        <v>84.92</v>
      </c>
      <c r="AP24" s="53">
        <v>5</v>
      </c>
      <c r="AQ24" s="39">
        <v>0</v>
      </c>
      <c r="AR24" s="28">
        <v>101.06</v>
      </c>
      <c r="AS24" s="51">
        <v>0</v>
      </c>
      <c r="AT24" s="26">
        <f t="shared" si="0"/>
        <v>1482.83</v>
      </c>
    </row>
    <row r="25" spans="1:46" ht="16.5" hidden="1" x14ac:dyDescent="0.3">
      <c r="A25" s="25">
        <v>23</v>
      </c>
      <c r="B25" s="29" t="s">
        <v>136</v>
      </c>
      <c r="C25" s="29" t="s">
        <v>137</v>
      </c>
      <c r="D25" s="30" t="s">
        <v>123</v>
      </c>
      <c r="E25" s="30" t="s">
        <v>87</v>
      </c>
      <c r="F25" s="45">
        <v>1343</v>
      </c>
      <c r="G25" s="9">
        <v>1</v>
      </c>
      <c r="H25" s="10">
        <v>15</v>
      </c>
      <c r="I25" s="28">
        <v>93.09</v>
      </c>
      <c r="J25" s="49">
        <v>0</v>
      </c>
      <c r="K25" s="39">
        <v>0</v>
      </c>
      <c r="L25" s="28">
        <v>177.42</v>
      </c>
      <c r="M25" s="49">
        <v>0</v>
      </c>
      <c r="N25" s="39">
        <v>0</v>
      </c>
      <c r="O25" s="28">
        <v>85.43</v>
      </c>
      <c r="P25" s="49">
        <v>0</v>
      </c>
      <c r="Q25" s="39">
        <v>0</v>
      </c>
      <c r="R25" s="28">
        <v>95.19</v>
      </c>
      <c r="S25" s="55">
        <v>5</v>
      </c>
      <c r="T25" s="39">
        <v>0</v>
      </c>
      <c r="U25" s="39">
        <v>0</v>
      </c>
      <c r="V25" s="28">
        <v>90.95</v>
      </c>
      <c r="W25" s="49">
        <v>0</v>
      </c>
      <c r="X25" s="56">
        <v>240</v>
      </c>
      <c r="Y25" s="28">
        <v>153.11000000000001</v>
      </c>
      <c r="Z25" s="49">
        <v>0</v>
      </c>
      <c r="AA25" s="39">
        <v>0</v>
      </c>
      <c r="AB25" s="28">
        <v>83.31</v>
      </c>
      <c r="AC25" s="49">
        <v>0</v>
      </c>
      <c r="AD25" s="39">
        <v>0</v>
      </c>
      <c r="AE25" s="28">
        <v>103.9</v>
      </c>
      <c r="AF25" s="49">
        <v>0</v>
      </c>
      <c r="AG25" s="39">
        <v>0</v>
      </c>
      <c r="AH25" s="39">
        <v>0</v>
      </c>
      <c r="AI25" s="28">
        <v>100.06</v>
      </c>
      <c r="AJ25" s="49">
        <v>0</v>
      </c>
      <c r="AK25" s="56">
        <v>180</v>
      </c>
      <c r="AL25" s="28">
        <v>155.86000000000001</v>
      </c>
      <c r="AM25" s="49">
        <v>0</v>
      </c>
      <c r="AN25" s="39">
        <v>0</v>
      </c>
      <c r="AO25" s="28">
        <v>87.1</v>
      </c>
      <c r="AP25" s="49">
        <v>0</v>
      </c>
      <c r="AQ25" s="39">
        <v>0</v>
      </c>
      <c r="AR25" s="28">
        <v>109.7</v>
      </c>
      <c r="AS25" s="49">
        <v>0</v>
      </c>
      <c r="AT25" s="26">
        <f t="shared" si="0"/>
        <v>1760.1200000000001</v>
      </c>
    </row>
    <row r="26" spans="1:46" hidden="1" x14ac:dyDescent="0.25">
      <c r="A26" s="39" t="s">
        <v>79</v>
      </c>
      <c r="B26" s="32" t="s">
        <v>121</v>
      </c>
      <c r="C26" s="32" t="s">
        <v>122</v>
      </c>
      <c r="D26" s="32" t="s">
        <v>123</v>
      </c>
      <c r="E26" s="32" t="s">
        <v>124</v>
      </c>
      <c r="F26" s="46">
        <v>1389</v>
      </c>
      <c r="G26" s="8">
        <v>1</v>
      </c>
      <c r="H26" s="13">
        <v>2</v>
      </c>
      <c r="I26" s="28">
        <v>115.44</v>
      </c>
      <c r="J26" s="53">
        <v>5</v>
      </c>
      <c r="K26" s="39">
        <v>0</v>
      </c>
      <c r="L26" s="52">
        <f>145.72*150%</f>
        <v>218.57999999999998</v>
      </c>
      <c r="M26" s="49">
        <v>0</v>
      </c>
      <c r="N26" s="39">
        <v>0</v>
      </c>
      <c r="O26" s="28">
        <v>79.7</v>
      </c>
      <c r="P26" s="53">
        <v>5</v>
      </c>
      <c r="Q26" s="39">
        <v>0</v>
      </c>
      <c r="R26" s="54">
        <f>88.72*150%</f>
        <v>133.07999999999998</v>
      </c>
      <c r="S26" s="49">
        <v>0</v>
      </c>
      <c r="T26" s="39">
        <v>0</v>
      </c>
      <c r="U26" s="39">
        <v>0</v>
      </c>
      <c r="V26" s="28">
        <v>91.48</v>
      </c>
      <c r="W26" s="49">
        <v>0</v>
      </c>
      <c r="X26" s="39">
        <v>0</v>
      </c>
      <c r="Y26" s="52">
        <f>150%*139.34</f>
        <v>209.01</v>
      </c>
      <c r="Z26" s="49">
        <v>0</v>
      </c>
      <c r="AA26" s="39">
        <v>0</v>
      </c>
      <c r="AB26" s="28">
        <v>86.01</v>
      </c>
      <c r="AC26" s="49">
        <v>0</v>
      </c>
      <c r="AD26" s="39">
        <v>0</v>
      </c>
      <c r="AE26" s="52">
        <f>150%*92.12</f>
        <v>138.18</v>
      </c>
      <c r="AF26" s="49">
        <v>0</v>
      </c>
      <c r="AG26" s="39">
        <v>0</v>
      </c>
      <c r="AH26" s="39">
        <v>0</v>
      </c>
      <c r="AI26" s="28">
        <v>96.73</v>
      </c>
      <c r="AJ26" s="49">
        <v>0</v>
      </c>
      <c r="AK26" s="39">
        <v>0</v>
      </c>
      <c r="AL26" s="28">
        <v>146.72999999999999</v>
      </c>
      <c r="AM26" s="49">
        <v>0</v>
      </c>
      <c r="AN26" s="39">
        <v>0</v>
      </c>
      <c r="AO26" s="28">
        <v>87.17</v>
      </c>
      <c r="AP26" s="49">
        <v>0</v>
      </c>
      <c r="AQ26" s="39" t="s">
        <v>79</v>
      </c>
      <c r="AR26" s="28" t="s">
        <v>79</v>
      </c>
      <c r="AS26" s="49" t="s">
        <v>79</v>
      </c>
      <c r="AT26" s="26" t="s">
        <v>79</v>
      </c>
    </row>
    <row r="27" spans="1:46" hidden="1" x14ac:dyDescent="0.25">
      <c r="A27" s="39" t="s">
        <v>79</v>
      </c>
      <c r="B27" s="29" t="s">
        <v>103</v>
      </c>
      <c r="C27" s="29" t="s">
        <v>115</v>
      </c>
      <c r="D27" s="30" t="s">
        <v>123</v>
      </c>
      <c r="E27" s="30" t="s">
        <v>125</v>
      </c>
      <c r="F27" s="45">
        <v>1396</v>
      </c>
      <c r="G27" s="9">
        <v>1</v>
      </c>
      <c r="H27" s="10">
        <v>3</v>
      </c>
      <c r="I27" s="28">
        <v>92.47</v>
      </c>
      <c r="J27" s="49">
        <v>0</v>
      </c>
      <c r="K27" s="39">
        <v>0</v>
      </c>
      <c r="L27" s="52">
        <f>145.72*150%</f>
        <v>218.57999999999998</v>
      </c>
      <c r="M27" s="49">
        <v>0</v>
      </c>
      <c r="N27" s="39" t="s">
        <v>79</v>
      </c>
      <c r="O27" s="28" t="s">
        <v>79</v>
      </c>
      <c r="P27" s="49" t="s">
        <v>79</v>
      </c>
      <c r="Q27" s="39" t="s">
        <v>79</v>
      </c>
      <c r="R27" s="28" t="s">
        <v>79</v>
      </c>
      <c r="S27" s="28" t="s">
        <v>79</v>
      </c>
      <c r="T27" s="39" t="s">
        <v>79</v>
      </c>
      <c r="U27" s="39" t="s">
        <v>79</v>
      </c>
      <c r="V27" s="28" t="s">
        <v>79</v>
      </c>
      <c r="W27" s="49" t="s">
        <v>79</v>
      </c>
      <c r="X27" s="39" t="s">
        <v>79</v>
      </c>
      <c r="Y27" s="28" t="s">
        <v>79</v>
      </c>
      <c r="Z27" s="49" t="s">
        <v>79</v>
      </c>
      <c r="AA27" s="39" t="s">
        <v>79</v>
      </c>
      <c r="AB27" s="28" t="s">
        <v>79</v>
      </c>
      <c r="AC27" s="49" t="s">
        <v>79</v>
      </c>
      <c r="AD27" s="39" t="s">
        <v>79</v>
      </c>
      <c r="AE27" s="28" t="s">
        <v>79</v>
      </c>
      <c r="AF27" s="49">
        <v>0</v>
      </c>
      <c r="AG27" s="39" t="s">
        <v>79</v>
      </c>
      <c r="AH27" s="39" t="s">
        <v>79</v>
      </c>
      <c r="AI27" s="28" t="s">
        <v>79</v>
      </c>
      <c r="AJ27" s="49" t="s">
        <v>79</v>
      </c>
      <c r="AK27" s="39" t="s">
        <v>79</v>
      </c>
      <c r="AL27" s="28" t="s">
        <v>79</v>
      </c>
      <c r="AM27" s="49" t="s">
        <v>79</v>
      </c>
      <c r="AN27" s="39" t="s">
        <v>79</v>
      </c>
      <c r="AO27" s="28" t="s">
        <v>79</v>
      </c>
      <c r="AP27" s="49" t="s">
        <v>79</v>
      </c>
      <c r="AQ27" s="39" t="s">
        <v>79</v>
      </c>
      <c r="AR27" s="28" t="s">
        <v>79</v>
      </c>
      <c r="AS27" s="49">
        <v>0</v>
      </c>
      <c r="AT27" s="26" t="s">
        <v>79</v>
      </c>
    </row>
    <row r="28" spans="1:46" x14ac:dyDescent="0.25">
      <c r="A28" s="39" t="s">
        <v>79</v>
      </c>
      <c r="B28" s="29" t="s">
        <v>67</v>
      </c>
      <c r="C28" s="29" t="s">
        <v>126</v>
      </c>
      <c r="D28" s="30" t="s">
        <v>127</v>
      </c>
      <c r="E28" s="30" t="s">
        <v>83</v>
      </c>
      <c r="F28" s="45">
        <v>1587</v>
      </c>
      <c r="G28" s="9">
        <v>2</v>
      </c>
      <c r="H28" s="10">
        <v>5</v>
      </c>
      <c r="I28" s="28">
        <v>80.69</v>
      </c>
      <c r="J28" s="49">
        <v>0</v>
      </c>
      <c r="K28" s="39">
        <v>0</v>
      </c>
      <c r="L28" s="28">
        <v>137.69999999999999</v>
      </c>
      <c r="M28" s="49">
        <v>0</v>
      </c>
      <c r="N28" s="39">
        <v>0</v>
      </c>
      <c r="O28" s="28">
        <v>70.25</v>
      </c>
      <c r="P28" s="49">
        <v>0</v>
      </c>
      <c r="Q28" s="39">
        <v>0</v>
      </c>
      <c r="R28" s="28">
        <v>86.87</v>
      </c>
      <c r="S28" s="53">
        <v>5</v>
      </c>
      <c r="T28" s="39">
        <v>0</v>
      </c>
      <c r="U28" s="39">
        <v>0</v>
      </c>
      <c r="V28" s="28">
        <v>80.33</v>
      </c>
      <c r="W28" s="49">
        <v>0</v>
      </c>
      <c r="X28" s="39">
        <v>0</v>
      </c>
      <c r="Y28" s="28">
        <v>133.72999999999999</v>
      </c>
      <c r="Z28" s="49">
        <v>0</v>
      </c>
      <c r="AA28" s="39">
        <v>0</v>
      </c>
      <c r="AB28" s="52">
        <f>150%*AB33</f>
        <v>0</v>
      </c>
      <c r="AC28" s="49">
        <v>0</v>
      </c>
      <c r="AD28" s="39">
        <v>0</v>
      </c>
      <c r="AE28" s="52">
        <f>150%*82.01</f>
        <v>123.01500000000001</v>
      </c>
      <c r="AF28" s="49">
        <v>0</v>
      </c>
      <c r="AG28" s="39">
        <v>0</v>
      </c>
      <c r="AH28" s="39">
        <v>0</v>
      </c>
      <c r="AI28" s="28" t="s">
        <v>79</v>
      </c>
      <c r="AJ28" s="49" t="s">
        <v>79</v>
      </c>
      <c r="AK28" s="39" t="s">
        <v>79</v>
      </c>
      <c r="AL28" s="28" t="s">
        <v>79</v>
      </c>
      <c r="AM28" s="49" t="s">
        <v>79</v>
      </c>
      <c r="AN28" s="39" t="s">
        <v>79</v>
      </c>
      <c r="AO28" s="28" t="s">
        <v>79</v>
      </c>
      <c r="AP28" s="49" t="s">
        <v>79</v>
      </c>
      <c r="AQ28" s="39" t="s">
        <v>79</v>
      </c>
      <c r="AR28" s="28" t="s">
        <v>79</v>
      </c>
      <c r="AS28" s="49">
        <v>0</v>
      </c>
      <c r="AT28" s="26" t="s">
        <v>79</v>
      </c>
    </row>
    <row r="29" spans="1:46" hidden="1" x14ac:dyDescent="0.25">
      <c r="A29" s="39" t="s">
        <v>79</v>
      </c>
      <c r="B29" s="31" t="s">
        <v>109</v>
      </c>
      <c r="C29" s="31" t="s">
        <v>119</v>
      </c>
      <c r="D29" s="31" t="s">
        <v>98</v>
      </c>
      <c r="E29" s="31" t="s">
        <v>134</v>
      </c>
      <c r="F29" s="45">
        <v>3400</v>
      </c>
      <c r="G29" s="9">
        <v>4</v>
      </c>
      <c r="H29" s="10">
        <v>13</v>
      </c>
      <c r="I29" s="28">
        <v>77.33</v>
      </c>
      <c r="J29" s="49">
        <v>0</v>
      </c>
      <c r="K29" s="39">
        <v>0</v>
      </c>
      <c r="L29" s="28">
        <v>148.35</v>
      </c>
      <c r="M29" s="49">
        <v>0</v>
      </c>
      <c r="N29" s="39" t="s">
        <v>79</v>
      </c>
      <c r="O29" s="28" t="s">
        <v>79</v>
      </c>
      <c r="P29" s="49" t="s">
        <v>79</v>
      </c>
      <c r="Q29" s="39" t="s">
        <v>79</v>
      </c>
      <c r="R29" s="28" t="s">
        <v>79</v>
      </c>
      <c r="S29" s="28" t="s">
        <v>79</v>
      </c>
      <c r="T29" s="39" t="s">
        <v>79</v>
      </c>
      <c r="U29" s="39" t="s">
        <v>79</v>
      </c>
      <c r="V29" s="28" t="s">
        <v>79</v>
      </c>
      <c r="W29" s="49" t="s">
        <v>79</v>
      </c>
      <c r="X29" s="39" t="s">
        <v>79</v>
      </c>
      <c r="Y29" s="28" t="s">
        <v>79</v>
      </c>
      <c r="Z29" s="49" t="s">
        <v>79</v>
      </c>
      <c r="AA29" s="39" t="s">
        <v>79</v>
      </c>
      <c r="AB29" s="28" t="s">
        <v>79</v>
      </c>
      <c r="AC29" s="49" t="s">
        <v>79</v>
      </c>
      <c r="AD29" s="39" t="s">
        <v>79</v>
      </c>
      <c r="AE29" s="28" t="s">
        <v>79</v>
      </c>
      <c r="AF29" s="49">
        <v>0</v>
      </c>
      <c r="AG29" s="39" t="s">
        <v>79</v>
      </c>
      <c r="AH29" s="39" t="s">
        <v>79</v>
      </c>
      <c r="AI29" s="28" t="s">
        <v>79</v>
      </c>
      <c r="AJ29" s="49" t="s">
        <v>79</v>
      </c>
      <c r="AK29" s="39" t="s">
        <v>79</v>
      </c>
      <c r="AL29" s="28" t="s">
        <v>79</v>
      </c>
      <c r="AM29" s="49" t="s">
        <v>79</v>
      </c>
      <c r="AN29" s="39" t="s">
        <v>79</v>
      </c>
      <c r="AO29" s="28" t="s">
        <v>79</v>
      </c>
      <c r="AP29" s="49" t="s">
        <v>79</v>
      </c>
      <c r="AQ29" s="39" t="s">
        <v>79</v>
      </c>
      <c r="AR29" s="28" t="s">
        <v>79</v>
      </c>
      <c r="AS29" s="49">
        <v>0</v>
      </c>
      <c r="AT29" s="26" t="s">
        <v>79</v>
      </c>
    </row>
  </sheetData>
  <sheetProtection selectLockedCells="1" selectUnlockedCells="1"/>
  <autoFilter ref="A2:AT29">
    <filterColumn colId="6">
      <filters>
        <filter val="2"/>
      </filters>
    </filterColumn>
  </autoFilter>
  <pageMargins left="0.7" right="0.7" top="0.75" bottom="0.75" header="0.51180555555555551" footer="0.51180555555555551"/>
  <pageSetup paperSize="9" scale="92" firstPageNumber="0" fitToWidth="3" fitToHeight="0" orientation="landscape" verticalDpi="300" r:id="rId1"/>
  <headerFooter alignWithMargins="0"/>
  <colBreaks count="2" manualBreakCount="2">
    <brk id="11" max="28" man="1"/>
    <brk id="29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T29"/>
  <sheetViews>
    <sheetView view="pageBreakPreview" zoomScale="70" zoomScaleNormal="100" zoomScaleSheetLayoutView="70" workbookViewId="0"/>
  </sheetViews>
  <sheetFormatPr defaultRowHeight="15" x14ac:dyDescent="0.25"/>
  <cols>
    <col min="1" max="1" width="5.140625" style="1" customWidth="1"/>
    <col min="2" max="3" width="22" customWidth="1"/>
    <col min="4" max="4" width="17.5703125" customWidth="1"/>
    <col min="5" max="5" width="21.140625" customWidth="1"/>
    <col min="6" max="6" width="6.5703125" style="1" customWidth="1"/>
    <col min="7" max="7" width="5.7109375" style="1" customWidth="1"/>
    <col min="8" max="8" width="6.28515625" style="1" customWidth="1"/>
    <col min="9" max="9" width="9.85546875" style="15" customWidth="1"/>
    <col min="10" max="10" width="7.7109375" style="50" customWidth="1"/>
    <col min="11" max="11" width="8.7109375" style="15" customWidth="1"/>
    <col min="12" max="12" width="7.7109375" style="15" customWidth="1"/>
    <col min="13" max="13" width="7.7109375" style="50" customWidth="1"/>
    <col min="14" max="15" width="7.7109375" style="15" customWidth="1"/>
    <col min="16" max="16" width="7.7109375" style="50" customWidth="1"/>
    <col min="17" max="18" width="7.7109375" style="15" customWidth="1"/>
    <col min="19" max="19" width="7.7109375" style="50" customWidth="1"/>
    <col min="20" max="22" width="7.7109375" style="15" customWidth="1"/>
    <col min="23" max="23" width="7.7109375" style="50" customWidth="1"/>
    <col min="24" max="24" width="7.7109375" style="15" customWidth="1"/>
    <col min="25" max="25" width="7.140625" style="15" customWidth="1"/>
    <col min="26" max="26" width="7.7109375" style="50" customWidth="1"/>
    <col min="27" max="27" width="7.7109375" style="15" customWidth="1"/>
    <col min="28" max="28" width="8.140625" style="15" customWidth="1"/>
    <col min="29" max="29" width="7.7109375" style="50" customWidth="1"/>
    <col min="30" max="30" width="7.7109375" style="15" customWidth="1"/>
    <col min="31" max="31" width="8.140625" style="15" customWidth="1"/>
    <col min="32" max="32" width="7.7109375" style="50" customWidth="1"/>
    <col min="33" max="35" width="7.7109375" style="15" customWidth="1"/>
    <col min="36" max="36" width="7.7109375" style="50" customWidth="1"/>
    <col min="37" max="38" width="7.7109375" style="15" customWidth="1"/>
    <col min="39" max="39" width="7.7109375" style="50" customWidth="1"/>
    <col min="40" max="41" width="7.7109375" style="15" customWidth="1"/>
    <col min="42" max="42" width="7.7109375" style="50" customWidth="1"/>
    <col min="43" max="44" width="7.7109375" style="15" customWidth="1"/>
    <col min="45" max="45" width="7.7109375" style="50" customWidth="1"/>
    <col min="46" max="46" width="11.42578125" style="16" customWidth="1"/>
  </cols>
  <sheetData>
    <row r="1" spans="1:46" s="34" customFormat="1" ht="30" customHeight="1" x14ac:dyDescent="0.25">
      <c r="A1" s="36"/>
      <c r="B1" s="41" t="s">
        <v>80</v>
      </c>
      <c r="C1" s="36"/>
      <c r="D1" s="36"/>
      <c r="E1" s="42" t="s">
        <v>163</v>
      </c>
      <c r="F1" s="17"/>
      <c r="G1" s="17"/>
      <c r="H1" s="17"/>
      <c r="I1" s="18"/>
      <c r="J1" s="47"/>
      <c r="K1" s="18"/>
      <c r="L1" s="18"/>
      <c r="M1" s="47"/>
      <c r="N1" s="18"/>
      <c r="O1" s="18"/>
      <c r="P1" s="47"/>
      <c r="Q1" s="18"/>
      <c r="R1" s="18"/>
      <c r="S1" s="47"/>
      <c r="T1" s="18"/>
      <c r="U1" s="18"/>
      <c r="V1" s="18"/>
      <c r="W1" s="47"/>
      <c r="X1" s="18"/>
      <c r="Y1" s="18"/>
      <c r="Z1" s="47"/>
      <c r="AA1" s="18"/>
      <c r="AB1" s="18"/>
      <c r="AC1" s="47"/>
      <c r="AD1" s="18"/>
      <c r="AE1" s="18"/>
      <c r="AF1" s="47"/>
      <c r="AG1" s="18"/>
      <c r="AH1" s="18"/>
      <c r="AI1" s="18"/>
      <c r="AJ1" s="47"/>
      <c r="AK1" s="18"/>
      <c r="AL1" s="18"/>
      <c r="AM1" s="47"/>
      <c r="AN1" s="18"/>
      <c r="AO1" s="18"/>
      <c r="AP1" s="47"/>
      <c r="AQ1" s="18"/>
      <c r="AR1" s="18"/>
      <c r="AS1" s="47"/>
      <c r="AT1" s="18"/>
    </row>
    <row r="2" spans="1:46" s="24" customFormat="1" ht="30" customHeight="1" x14ac:dyDescent="0.25">
      <c r="A2" s="19" t="s">
        <v>16</v>
      </c>
      <c r="B2" s="19" t="s">
        <v>1</v>
      </c>
      <c r="C2" s="19" t="s">
        <v>2</v>
      </c>
      <c r="D2" s="20" t="s">
        <v>3</v>
      </c>
      <c r="E2" s="19" t="s">
        <v>4</v>
      </c>
      <c r="F2" s="21" t="s">
        <v>5</v>
      </c>
      <c r="G2" s="21" t="s">
        <v>6</v>
      </c>
      <c r="H2" s="21" t="s">
        <v>7</v>
      </c>
      <c r="I2" s="27" t="s">
        <v>17</v>
      </c>
      <c r="J2" s="48" t="s">
        <v>18</v>
      </c>
      <c r="K2" s="22" t="s">
        <v>19</v>
      </c>
      <c r="L2" s="27" t="s">
        <v>20</v>
      </c>
      <c r="M2" s="48" t="s">
        <v>21</v>
      </c>
      <c r="N2" s="23" t="s">
        <v>22</v>
      </c>
      <c r="O2" s="27" t="s">
        <v>23</v>
      </c>
      <c r="P2" s="48" t="s">
        <v>24</v>
      </c>
      <c r="Q2" s="23" t="s">
        <v>51</v>
      </c>
      <c r="R2" s="27" t="s">
        <v>49</v>
      </c>
      <c r="S2" s="48" t="s">
        <v>50</v>
      </c>
      <c r="T2" s="23" t="s">
        <v>52</v>
      </c>
      <c r="U2" s="23" t="s">
        <v>160</v>
      </c>
      <c r="V2" s="27" t="s">
        <v>25</v>
      </c>
      <c r="W2" s="48" t="s">
        <v>26</v>
      </c>
      <c r="X2" s="23" t="s">
        <v>27</v>
      </c>
      <c r="Y2" s="27" t="s">
        <v>28</v>
      </c>
      <c r="Z2" s="48" t="s">
        <v>29</v>
      </c>
      <c r="AA2" s="23" t="s">
        <v>30</v>
      </c>
      <c r="AB2" s="27" t="s">
        <v>31</v>
      </c>
      <c r="AC2" s="48" t="s">
        <v>32</v>
      </c>
      <c r="AD2" s="23" t="s">
        <v>33</v>
      </c>
      <c r="AE2" s="27" t="s">
        <v>64</v>
      </c>
      <c r="AF2" s="48" t="s">
        <v>65</v>
      </c>
      <c r="AG2" s="23" t="s">
        <v>66</v>
      </c>
      <c r="AH2" s="23" t="s">
        <v>161</v>
      </c>
      <c r="AI2" s="27" t="s">
        <v>34</v>
      </c>
      <c r="AJ2" s="48" t="s">
        <v>35</v>
      </c>
      <c r="AK2" s="23" t="s">
        <v>36</v>
      </c>
      <c r="AL2" s="27" t="s">
        <v>37</v>
      </c>
      <c r="AM2" s="48" t="s">
        <v>38</v>
      </c>
      <c r="AN2" s="23" t="s">
        <v>39</v>
      </c>
      <c r="AO2" s="27" t="s">
        <v>40</v>
      </c>
      <c r="AP2" s="48" t="s">
        <v>41</v>
      </c>
      <c r="AQ2" s="23" t="s">
        <v>42</v>
      </c>
      <c r="AR2" s="27" t="s">
        <v>43</v>
      </c>
      <c r="AS2" s="48" t="s">
        <v>44</v>
      </c>
      <c r="AT2" s="23" t="s">
        <v>45</v>
      </c>
    </row>
    <row r="3" spans="1:46" ht="16.5" hidden="1" x14ac:dyDescent="0.3">
      <c r="A3" s="25">
        <v>1</v>
      </c>
      <c r="B3" s="32" t="s">
        <v>56</v>
      </c>
      <c r="C3" s="32" t="s">
        <v>140</v>
      </c>
      <c r="D3" s="32" t="s">
        <v>95</v>
      </c>
      <c r="E3" s="32" t="s">
        <v>141</v>
      </c>
      <c r="F3" s="46">
        <v>3396.6</v>
      </c>
      <c r="G3" s="8">
        <v>4</v>
      </c>
      <c r="H3" s="13">
        <v>18</v>
      </c>
      <c r="I3" s="28">
        <v>75.39</v>
      </c>
      <c r="J3" s="49">
        <v>0</v>
      </c>
      <c r="K3" s="39">
        <v>0</v>
      </c>
      <c r="L3" s="28">
        <v>127.34</v>
      </c>
      <c r="M3" s="49">
        <v>0</v>
      </c>
      <c r="N3" s="39">
        <v>0</v>
      </c>
      <c r="O3" s="28">
        <v>63.09</v>
      </c>
      <c r="P3" s="49">
        <v>0</v>
      </c>
      <c r="Q3" s="39">
        <v>0</v>
      </c>
      <c r="R3" s="28">
        <v>77.73</v>
      </c>
      <c r="S3" s="49">
        <v>0</v>
      </c>
      <c r="T3" s="39">
        <v>0</v>
      </c>
      <c r="U3" s="39">
        <v>0</v>
      </c>
      <c r="V3" s="28">
        <v>74.599999999999994</v>
      </c>
      <c r="W3" s="49">
        <v>0</v>
      </c>
      <c r="X3" s="39">
        <v>0</v>
      </c>
      <c r="Y3" s="28">
        <v>124.48</v>
      </c>
      <c r="Z3" s="49">
        <v>0</v>
      </c>
      <c r="AA3" s="39">
        <v>0</v>
      </c>
      <c r="AB3" s="28">
        <v>61.9</v>
      </c>
      <c r="AC3" s="49">
        <v>0</v>
      </c>
      <c r="AD3" s="39">
        <v>0</v>
      </c>
      <c r="AE3" s="28">
        <v>74.95</v>
      </c>
      <c r="AF3" s="49">
        <v>0</v>
      </c>
      <c r="AG3" s="39">
        <v>0</v>
      </c>
      <c r="AH3" s="39">
        <v>0</v>
      </c>
      <c r="AI3" s="28">
        <v>74.14</v>
      </c>
      <c r="AJ3" s="49">
        <v>0</v>
      </c>
      <c r="AK3" s="39">
        <v>0</v>
      </c>
      <c r="AL3" s="28">
        <v>121.76</v>
      </c>
      <c r="AM3" s="49">
        <v>0</v>
      </c>
      <c r="AN3" s="39">
        <v>0</v>
      </c>
      <c r="AO3" s="28">
        <v>65.239999999999995</v>
      </c>
      <c r="AP3" s="49">
        <v>0</v>
      </c>
      <c r="AQ3" s="39">
        <v>0</v>
      </c>
      <c r="AR3" s="28">
        <v>84.83</v>
      </c>
      <c r="AS3" s="49">
        <v>0</v>
      </c>
      <c r="AT3" s="26">
        <f t="shared" ref="AT3:AT25" si="0">SUM(I3:AS3)</f>
        <v>1025.45</v>
      </c>
    </row>
    <row r="4" spans="1:46" ht="16.5" hidden="1" x14ac:dyDescent="0.3">
      <c r="A4" s="25">
        <v>2</v>
      </c>
      <c r="B4" s="29" t="s">
        <v>107</v>
      </c>
      <c r="C4" s="29" t="s">
        <v>117</v>
      </c>
      <c r="D4" s="30" t="s">
        <v>96</v>
      </c>
      <c r="E4" s="30" t="s">
        <v>63</v>
      </c>
      <c r="F4" s="45">
        <v>3389.7999999999997</v>
      </c>
      <c r="G4" s="9">
        <v>4</v>
      </c>
      <c r="H4" s="10">
        <v>16</v>
      </c>
      <c r="I4" s="28">
        <v>79.67</v>
      </c>
      <c r="J4" s="49">
        <v>0</v>
      </c>
      <c r="K4" s="39">
        <v>0</v>
      </c>
      <c r="L4" s="28">
        <v>126.29</v>
      </c>
      <c r="M4" s="49">
        <v>0</v>
      </c>
      <c r="N4" s="39">
        <v>0</v>
      </c>
      <c r="O4" s="28">
        <v>62.66</v>
      </c>
      <c r="P4" s="49">
        <v>0</v>
      </c>
      <c r="Q4" s="39">
        <v>0</v>
      </c>
      <c r="R4" s="28">
        <v>78.849999999999994</v>
      </c>
      <c r="S4" s="49">
        <v>0</v>
      </c>
      <c r="T4" s="39">
        <v>0</v>
      </c>
      <c r="U4" s="39">
        <v>0</v>
      </c>
      <c r="V4" s="28">
        <v>77</v>
      </c>
      <c r="W4" s="49">
        <v>0</v>
      </c>
      <c r="X4" s="39">
        <v>0</v>
      </c>
      <c r="Y4" s="28">
        <v>125.09</v>
      </c>
      <c r="Z4" s="49">
        <v>0</v>
      </c>
      <c r="AA4" s="39">
        <v>0</v>
      </c>
      <c r="AB4" s="28">
        <v>62.22</v>
      </c>
      <c r="AC4" s="49">
        <v>0</v>
      </c>
      <c r="AD4" s="39">
        <v>0</v>
      </c>
      <c r="AE4" s="28">
        <v>76.97</v>
      </c>
      <c r="AF4" s="49">
        <v>0</v>
      </c>
      <c r="AG4" s="39">
        <v>0</v>
      </c>
      <c r="AH4" s="39">
        <v>0</v>
      </c>
      <c r="AI4" s="28">
        <v>75.5</v>
      </c>
      <c r="AJ4" s="49">
        <v>0</v>
      </c>
      <c r="AK4" s="39">
        <v>0</v>
      </c>
      <c r="AL4" s="28">
        <v>123.65</v>
      </c>
      <c r="AM4" s="49">
        <v>0</v>
      </c>
      <c r="AN4" s="39">
        <v>0</v>
      </c>
      <c r="AO4" s="28">
        <v>65.06</v>
      </c>
      <c r="AP4" s="49">
        <v>0</v>
      </c>
      <c r="AQ4" s="39">
        <v>0</v>
      </c>
      <c r="AR4" s="28">
        <v>84.66</v>
      </c>
      <c r="AS4" s="49">
        <v>0</v>
      </c>
      <c r="AT4" s="26">
        <f t="shared" si="0"/>
        <v>1037.6200000000001</v>
      </c>
    </row>
    <row r="5" spans="1:46" ht="16.5" x14ac:dyDescent="0.3">
      <c r="A5" s="25">
        <v>1</v>
      </c>
      <c r="B5" s="31" t="s">
        <v>54</v>
      </c>
      <c r="C5" s="31" t="s">
        <v>128</v>
      </c>
      <c r="D5" s="30" t="s">
        <v>127</v>
      </c>
      <c r="E5" s="31" t="s">
        <v>55</v>
      </c>
      <c r="F5" s="45">
        <v>1998</v>
      </c>
      <c r="G5" s="9">
        <v>3</v>
      </c>
      <c r="H5" s="10">
        <v>7</v>
      </c>
      <c r="I5" s="28">
        <v>80.53</v>
      </c>
      <c r="J5" s="49">
        <v>0</v>
      </c>
      <c r="K5" s="39">
        <v>0</v>
      </c>
      <c r="L5" s="28">
        <v>136.62</v>
      </c>
      <c r="M5" s="49">
        <v>0</v>
      </c>
      <c r="N5" s="39">
        <v>0</v>
      </c>
      <c r="O5" s="28">
        <v>66.97</v>
      </c>
      <c r="P5" s="49">
        <v>0</v>
      </c>
      <c r="Q5" s="39">
        <v>0</v>
      </c>
      <c r="R5" s="28">
        <v>84.31</v>
      </c>
      <c r="S5" s="53">
        <v>5</v>
      </c>
      <c r="T5" s="39">
        <v>0</v>
      </c>
      <c r="U5" s="39">
        <v>0</v>
      </c>
      <c r="V5" s="28">
        <v>78.989999999999995</v>
      </c>
      <c r="W5" s="49">
        <v>0</v>
      </c>
      <c r="X5" s="39">
        <v>0</v>
      </c>
      <c r="Y5" s="28">
        <v>132.25</v>
      </c>
      <c r="Z5" s="49">
        <v>0</v>
      </c>
      <c r="AA5" s="39">
        <v>0</v>
      </c>
      <c r="AB5" s="28">
        <v>66.56</v>
      </c>
      <c r="AC5" s="49">
        <v>0</v>
      </c>
      <c r="AD5" s="39">
        <v>0</v>
      </c>
      <c r="AE5" s="28">
        <v>80.37</v>
      </c>
      <c r="AF5" s="49">
        <v>0</v>
      </c>
      <c r="AG5" s="39">
        <v>0</v>
      </c>
      <c r="AH5" s="39">
        <v>0</v>
      </c>
      <c r="AI5" s="28">
        <v>78.680000000000007</v>
      </c>
      <c r="AJ5" s="53">
        <v>5</v>
      </c>
      <c r="AK5" s="39">
        <v>0</v>
      </c>
      <c r="AL5" s="28">
        <v>132.44999999999999</v>
      </c>
      <c r="AM5" s="53">
        <v>5</v>
      </c>
      <c r="AN5" s="39">
        <v>0</v>
      </c>
      <c r="AO5" s="28">
        <v>71.52</v>
      </c>
      <c r="AP5" s="49">
        <v>0</v>
      </c>
      <c r="AQ5" s="39">
        <v>0</v>
      </c>
      <c r="AR5" s="28">
        <v>95.35</v>
      </c>
      <c r="AS5" s="49">
        <v>0</v>
      </c>
      <c r="AT5" s="26">
        <f t="shared" si="0"/>
        <v>1119.5999999999999</v>
      </c>
    </row>
    <row r="6" spans="1:46" ht="16.5" x14ac:dyDescent="0.3">
      <c r="A6" s="25">
        <v>2</v>
      </c>
      <c r="B6" s="29" t="s">
        <v>144</v>
      </c>
      <c r="C6" s="29" t="s">
        <v>145</v>
      </c>
      <c r="D6" s="30" t="s">
        <v>146</v>
      </c>
      <c r="E6" s="30" t="s">
        <v>147</v>
      </c>
      <c r="F6" s="45">
        <v>1998</v>
      </c>
      <c r="G6" s="9">
        <v>3</v>
      </c>
      <c r="H6" s="10">
        <v>20</v>
      </c>
      <c r="I6" s="28">
        <v>82.54</v>
      </c>
      <c r="J6" s="49">
        <v>0</v>
      </c>
      <c r="K6" s="39">
        <v>0</v>
      </c>
      <c r="L6" s="28">
        <v>136.97</v>
      </c>
      <c r="M6" s="49">
        <v>0</v>
      </c>
      <c r="N6" s="39">
        <v>0</v>
      </c>
      <c r="O6" s="28">
        <v>68.47</v>
      </c>
      <c r="P6" s="49">
        <v>0</v>
      </c>
      <c r="Q6" s="39">
        <v>0</v>
      </c>
      <c r="R6" s="28">
        <v>83.53</v>
      </c>
      <c r="S6" s="49">
        <v>0</v>
      </c>
      <c r="T6" s="39">
        <v>0</v>
      </c>
      <c r="U6" s="39">
        <v>0</v>
      </c>
      <c r="V6" s="28">
        <v>79.489999999999995</v>
      </c>
      <c r="W6" s="49">
        <v>0</v>
      </c>
      <c r="X6" s="39">
        <v>0</v>
      </c>
      <c r="Y6" s="28">
        <v>136.32</v>
      </c>
      <c r="Z6" s="49">
        <v>0</v>
      </c>
      <c r="AA6" s="39">
        <v>0</v>
      </c>
      <c r="AB6" s="28">
        <v>68.48</v>
      </c>
      <c r="AC6" s="49">
        <v>0</v>
      </c>
      <c r="AD6" s="39">
        <v>0</v>
      </c>
      <c r="AE6" s="28">
        <v>81.99</v>
      </c>
      <c r="AF6" s="49">
        <v>0</v>
      </c>
      <c r="AG6" s="39">
        <v>0</v>
      </c>
      <c r="AH6" s="39">
        <v>0</v>
      </c>
      <c r="AI6" s="28">
        <v>78.56</v>
      </c>
      <c r="AJ6" s="49">
        <v>0</v>
      </c>
      <c r="AK6" s="39">
        <v>0</v>
      </c>
      <c r="AL6" s="28">
        <v>138.57</v>
      </c>
      <c r="AM6" s="49">
        <v>0</v>
      </c>
      <c r="AN6" s="39">
        <v>0</v>
      </c>
      <c r="AO6" s="28">
        <v>73.59</v>
      </c>
      <c r="AP6" s="49">
        <v>0</v>
      </c>
      <c r="AQ6" s="39">
        <v>0</v>
      </c>
      <c r="AR6" s="28">
        <v>93.96</v>
      </c>
      <c r="AS6" s="49">
        <v>0</v>
      </c>
      <c r="AT6" s="26">
        <f t="shared" si="0"/>
        <v>1122.4699999999998</v>
      </c>
    </row>
    <row r="7" spans="1:46" ht="16.5" x14ac:dyDescent="0.3">
      <c r="A7" s="25">
        <v>3</v>
      </c>
      <c r="B7" s="32" t="s">
        <v>135</v>
      </c>
      <c r="C7" s="32" t="s">
        <v>70</v>
      </c>
      <c r="D7" s="32" t="s">
        <v>92</v>
      </c>
      <c r="E7" s="32" t="s">
        <v>62</v>
      </c>
      <c r="F7" s="46">
        <v>1797</v>
      </c>
      <c r="G7" s="8">
        <v>3</v>
      </c>
      <c r="H7" s="13">
        <v>14</v>
      </c>
      <c r="I7" s="28">
        <v>80.72</v>
      </c>
      <c r="J7" s="49">
        <v>0</v>
      </c>
      <c r="K7" s="39">
        <v>0</v>
      </c>
      <c r="L7" s="28">
        <v>137.12</v>
      </c>
      <c r="M7" s="49">
        <v>0</v>
      </c>
      <c r="N7" s="39">
        <v>0</v>
      </c>
      <c r="O7" s="28">
        <v>70.319999999999993</v>
      </c>
      <c r="P7" s="49">
        <v>0</v>
      </c>
      <c r="Q7" s="39">
        <v>0</v>
      </c>
      <c r="R7" s="28">
        <v>86.67</v>
      </c>
      <c r="S7" s="49">
        <v>0</v>
      </c>
      <c r="T7" s="39">
        <v>0</v>
      </c>
      <c r="U7" s="39">
        <v>0</v>
      </c>
      <c r="V7" s="28">
        <v>79.38</v>
      </c>
      <c r="W7" s="49">
        <v>0</v>
      </c>
      <c r="X7" s="39">
        <v>0</v>
      </c>
      <c r="Y7" s="28">
        <v>133.09</v>
      </c>
      <c r="Z7" s="49">
        <v>0</v>
      </c>
      <c r="AA7" s="39">
        <v>0</v>
      </c>
      <c r="AB7" s="28">
        <v>68.72</v>
      </c>
      <c r="AC7" s="49">
        <v>0</v>
      </c>
      <c r="AD7" s="39">
        <v>0</v>
      </c>
      <c r="AE7" s="28">
        <v>83.62</v>
      </c>
      <c r="AF7" s="49">
        <v>0</v>
      </c>
      <c r="AG7" s="39">
        <v>0</v>
      </c>
      <c r="AH7" s="39">
        <v>0</v>
      </c>
      <c r="AI7" s="28">
        <v>78.62</v>
      </c>
      <c r="AJ7" s="49">
        <v>0</v>
      </c>
      <c r="AK7" s="39">
        <v>0</v>
      </c>
      <c r="AL7" s="28">
        <v>135.83000000000001</v>
      </c>
      <c r="AM7" s="49">
        <v>0</v>
      </c>
      <c r="AN7" s="39">
        <v>0</v>
      </c>
      <c r="AO7" s="28">
        <v>72.040000000000006</v>
      </c>
      <c r="AP7" s="49">
        <v>0</v>
      </c>
      <c r="AQ7" s="39">
        <v>0</v>
      </c>
      <c r="AR7" s="28">
        <v>92.78</v>
      </c>
      <c r="AS7" s="53">
        <v>5</v>
      </c>
      <c r="AT7" s="26">
        <f t="shared" si="0"/>
        <v>1123.9100000000001</v>
      </c>
    </row>
    <row r="8" spans="1:46" ht="16.5" hidden="1" x14ac:dyDescent="0.3">
      <c r="A8" s="25">
        <v>1</v>
      </c>
      <c r="B8" s="31" t="s">
        <v>106</v>
      </c>
      <c r="C8" s="31" t="s">
        <v>116</v>
      </c>
      <c r="D8" s="31" t="s">
        <v>123</v>
      </c>
      <c r="E8" s="31" t="s">
        <v>89</v>
      </c>
      <c r="F8" s="45">
        <v>1587</v>
      </c>
      <c r="G8" s="9">
        <v>2</v>
      </c>
      <c r="H8" s="10">
        <v>6</v>
      </c>
      <c r="I8" s="28">
        <v>79.349999999999994</v>
      </c>
      <c r="J8" s="49">
        <v>0</v>
      </c>
      <c r="K8" s="39">
        <v>0</v>
      </c>
      <c r="L8" s="28">
        <v>139.46</v>
      </c>
      <c r="M8" s="49">
        <v>0</v>
      </c>
      <c r="N8" s="39">
        <v>0</v>
      </c>
      <c r="O8" s="28">
        <v>72.89</v>
      </c>
      <c r="P8" s="49">
        <v>0</v>
      </c>
      <c r="Q8" s="39">
        <v>0</v>
      </c>
      <c r="R8" s="28">
        <v>87.88</v>
      </c>
      <c r="S8" s="49">
        <v>0</v>
      </c>
      <c r="T8" s="39">
        <v>0</v>
      </c>
      <c r="U8" s="39">
        <v>0</v>
      </c>
      <c r="V8" s="28">
        <v>79.77</v>
      </c>
      <c r="W8" s="49">
        <v>0</v>
      </c>
      <c r="X8" s="39">
        <v>0</v>
      </c>
      <c r="Y8" s="28">
        <v>132.71</v>
      </c>
      <c r="Z8" s="49">
        <v>0</v>
      </c>
      <c r="AA8" s="39">
        <v>0</v>
      </c>
      <c r="AB8" s="28">
        <v>71.47</v>
      </c>
      <c r="AC8" s="49">
        <v>0</v>
      </c>
      <c r="AD8" s="39">
        <v>0</v>
      </c>
      <c r="AE8" s="28">
        <v>87.23</v>
      </c>
      <c r="AF8" s="49">
        <v>0</v>
      </c>
      <c r="AG8" s="39">
        <v>0</v>
      </c>
      <c r="AH8" s="39">
        <v>0</v>
      </c>
      <c r="AI8" s="28">
        <v>88.68</v>
      </c>
      <c r="AJ8" s="49">
        <v>0</v>
      </c>
      <c r="AK8" s="39">
        <v>0</v>
      </c>
      <c r="AL8" s="28">
        <v>133.94999999999999</v>
      </c>
      <c r="AM8" s="49">
        <v>0</v>
      </c>
      <c r="AN8" s="39">
        <v>0</v>
      </c>
      <c r="AO8" s="28">
        <v>73.34</v>
      </c>
      <c r="AP8" s="49">
        <v>0</v>
      </c>
      <c r="AQ8" s="39">
        <v>0</v>
      </c>
      <c r="AR8" s="28">
        <v>92.14</v>
      </c>
      <c r="AS8" s="49">
        <v>0</v>
      </c>
      <c r="AT8" s="26">
        <f t="shared" si="0"/>
        <v>1138.8700000000001</v>
      </c>
    </row>
    <row r="9" spans="1:46" ht="16.5" hidden="1" x14ac:dyDescent="0.3">
      <c r="A9" s="25">
        <v>3</v>
      </c>
      <c r="B9" s="29" t="s">
        <v>100</v>
      </c>
      <c r="C9" s="29" t="s">
        <v>110</v>
      </c>
      <c r="D9" s="30" t="s">
        <v>92</v>
      </c>
      <c r="E9" s="30" t="s">
        <v>53</v>
      </c>
      <c r="F9" s="45">
        <v>2494</v>
      </c>
      <c r="G9" s="9">
        <v>4</v>
      </c>
      <c r="H9" s="10">
        <v>9</v>
      </c>
      <c r="I9" s="28">
        <v>81.02</v>
      </c>
      <c r="J9" s="49">
        <v>0</v>
      </c>
      <c r="K9" s="39">
        <v>0</v>
      </c>
      <c r="L9" s="28">
        <v>138.18</v>
      </c>
      <c r="M9" s="49">
        <v>0</v>
      </c>
      <c r="N9" s="39">
        <v>0</v>
      </c>
      <c r="O9" s="28">
        <v>68.37</v>
      </c>
      <c r="P9" s="53">
        <v>5</v>
      </c>
      <c r="Q9" s="39">
        <v>0</v>
      </c>
      <c r="R9" s="28">
        <v>85.09</v>
      </c>
      <c r="S9" s="53">
        <v>5</v>
      </c>
      <c r="T9" s="39">
        <v>0</v>
      </c>
      <c r="U9" s="39">
        <v>0</v>
      </c>
      <c r="V9" s="28">
        <v>80.489999999999995</v>
      </c>
      <c r="W9" s="49">
        <v>0</v>
      </c>
      <c r="X9" s="39">
        <v>0</v>
      </c>
      <c r="Y9" s="28">
        <v>138.99</v>
      </c>
      <c r="Z9" s="49">
        <v>0</v>
      </c>
      <c r="AA9" s="39">
        <v>0</v>
      </c>
      <c r="AB9" s="28">
        <v>69.3</v>
      </c>
      <c r="AC9" s="49">
        <v>0</v>
      </c>
      <c r="AD9" s="39">
        <v>0</v>
      </c>
      <c r="AE9" s="28">
        <v>83.9</v>
      </c>
      <c r="AF9" s="49">
        <v>0</v>
      </c>
      <c r="AG9" s="39">
        <v>0</v>
      </c>
      <c r="AH9" s="39">
        <v>0</v>
      </c>
      <c r="AI9" s="28">
        <v>80.36</v>
      </c>
      <c r="AJ9" s="49">
        <v>0</v>
      </c>
      <c r="AK9" s="39">
        <v>0</v>
      </c>
      <c r="AL9" s="28">
        <v>136.82</v>
      </c>
      <c r="AM9" s="49">
        <v>0</v>
      </c>
      <c r="AN9" s="39">
        <v>0</v>
      </c>
      <c r="AO9" s="28">
        <v>72.790000000000006</v>
      </c>
      <c r="AP9" s="49">
        <v>0</v>
      </c>
      <c r="AQ9" s="39">
        <v>0</v>
      </c>
      <c r="AR9" s="28">
        <v>94.98</v>
      </c>
      <c r="AS9" s="49">
        <v>0</v>
      </c>
      <c r="AT9" s="26">
        <f t="shared" si="0"/>
        <v>1140.29</v>
      </c>
    </row>
    <row r="10" spans="1:46" ht="16.5" hidden="1" x14ac:dyDescent="0.3">
      <c r="A10" s="25">
        <v>2</v>
      </c>
      <c r="B10" s="29" t="s">
        <v>138</v>
      </c>
      <c r="C10" s="29" t="s">
        <v>139</v>
      </c>
      <c r="D10" s="30" t="s">
        <v>96</v>
      </c>
      <c r="E10" s="30" t="s">
        <v>8</v>
      </c>
      <c r="F10" s="45">
        <v>1598</v>
      </c>
      <c r="G10" s="9">
        <v>2</v>
      </c>
      <c r="H10" s="10">
        <v>17</v>
      </c>
      <c r="I10" s="28">
        <v>81.96</v>
      </c>
      <c r="J10" s="49">
        <v>0</v>
      </c>
      <c r="K10" s="39">
        <v>0</v>
      </c>
      <c r="L10" s="28">
        <v>140.55000000000001</v>
      </c>
      <c r="M10" s="49">
        <v>0</v>
      </c>
      <c r="N10" s="39">
        <v>0</v>
      </c>
      <c r="O10" s="28">
        <v>71.87</v>
      </c>
      <c r="P10" s="49">
        <v>0</v>
      </c>
      <c r="Q10" s="39">
        <v>0</v>
      </c>
      <c r="R10" s="28">
        <v>85.38</v>
      </c>
      <c r="S10" s="49">
        <v>0</v>
      </c>
      <c r="T10" s="39">
        <v>0</v>
      </c>
      <c r="U10" s="39">
        <v>0</v>
      </c>
      <c r="V10" s="28">
        <v>80.62</v>
      </c>
      <c r="W10" s="49">
        <v>0</v>
      </c>
      <c r="X10" s="39">
        <v>0</v>
      </c>
      <c r="Y10" s="28">
        <v>136.13</v>
      </c>
      <c r="Z10" s="49">
        <v>0</v>
      </c>
      <c r="AA10" s="39">
        <v>0</v>
      </c>
      <c r="AB10" s="28">
        <v>69.2</v>
      </c>
      <c r="AC10" s="49">
        <v>0</v>
      </c>
      <c r="AD10" s="39">
        <v>0</v>
      </c>
      <c r="AE10" s="28">
        <v>82.01</v>
      </c>
      <c r="AF10" s="55">
        <v>5</v>
      </c>
      <c r="AG10" s="39">
        <v>0</v>
      </c>
      <c r="AH10" s="39">
        <v>0</v>
      </c>
      <c r="AI10" s="28">
        <v>86.97</v>
      </c>
      <c r="AJ10" s="49">
        <v>0</v>
      </c>
      <c r="AK10" s="39">
        <v>0</v>
      </c>
      <c r="AL10" s="28">
        <v>136.21</v>
      </c>
      <c r="AM10" s="49">
        <v>0</v>
      </c>
      <c r="AN10" s="39">
        <v>0</v>
      </c>
      <c r="AO10" s="28">
        <v>75.41</v>
      </c>
      <c r="AP10" s="49">
        <v>0</v>
      </c>
      <c r="AQ10" s="39">
        <v>0</v>
      </c>
      <c r="AR10" s="28">
        <v>91.05</v>
      </c>
      <c r="AS10" s="53">
        <v>5</v>
      </c>
      <c r="AT10" s="26">
        <f t="shared" si="0"/>
        <v>1147.3600000000001</v>
      </c>
    </row>
    <row r="11" spans="1:46" ht="16.5" hidden="1" x14ac:dyDescent="0.3">
      <c r="A11" s="25">
        <v>3</v>
      </c>
      <c r="B11" s="29" t="s">
        <v>129</v>
      </c>
      <c r="C11" s="29" t="s">
        <v>130</v>
      </c>
      <c r="D11" s="30" t="s">
        <v>123</v>
      </c>
      <c r="E11" s="30" t="s">
        <v>131</v>
      </c>
      <c r="F11" s="45">
        <v>1598</v>
      </c>
      <c r="G11" s="9">
        <v>2</v>
      </c>
      <c r="H11" s="10">
        <v>10</v>
      </c>
      <c r="I11" s="28">
        <v>81.349999999999994</v>
      </c>
      <c r="J11" s="49">
        <v>0</v>
      </c>
      <c r="K11" s="39">
        <v>0</v>
      </c>
      <c r="L11" s="28">
        <v>141.26</v>
      </c>
      <c r="M11" s="49">
        <v>0</v>
      </c>
      <c r="N11" s="39">
        <v>0</v>
      </c>
      <c r="O11" s="28">
        <v>69.62</v>
      </c>
      <c r="P11" s="49">
        <v>0</v>
      </c>
      <c r="Q11" s="39">
        <v>0</v>
      </c>
      <c r="R11" s="28">
        <v>84.92</v>
      </c>
      <c r="S11" s="53">
        <v>5</v>
      </c>
      <c r="T11" s="39">
        <v>0</v>
      </c>
      <c r="U11" s="39">
        <v>0</v>
      </c>
      <c r="V11" s="28">
        <v>79.45</v>
      </c>
      <c r="W11" s="49">
        <v>0</v>
      </c>
      <c r="X11" s="39">
        <v>0</v>
      </c>
      <c r="Y11" s="28">
        <v>134.49</v>
      </c>
      <c r="Z11" s="49">
        <v>0</v>
      </c>
      <c r="AA11" s="39">
        <v>0</v>
      </c>
      <c r="AB11" s="28">
        <v>68.92</v>
      </c>
      <c r="AC11" s="49">
        <v>0</v>
      </c>
      <c r="AD11" s="39">
        <v>0</v>
      </c>
      <c r="AE11" s="28">
        <v>91.39</v>
      </c>
      <c r="AF11" s="49">
        <v>0</v>
      </c>
      <c r="AG11" s="39">
        <v>0</v>
      </c>
      <c r="AH11" s="39">
        <v>0</v>
      </c>
      <c r="AI11" s="28">
        <v>85.89</v>
      </c>
      <c r="AJ11" s="49">
        <v>0</v>
      </c>
      <c r="AK11" s="39">
        <v>0</v>
      </c>
      <c r="AL11" s="28">
        <v>140.25</v>
      </c>
      <c r="AM11" s="49">
        <v>0</v>
      </c>
      <c r="AN11" s="39">
        <v>0</v>
      </c>
      <c r="AO11" s="28">
        <v>72.8</v>
      </c>
      <c r="AP11" s="49">
        <v>0</v>
      </c>
      <c r="AQ11" s="39">
        <v>0</v>
      </c>
      <c r="AR11" s="28">
        <v>93.54</v>
      </c>
      <c r="AS11" s="49">
        <v>0</v>
      </c>
      <c r="AT11" s="26">
        <f t="shared" si="0"/>
        <v>1148.8799999999999</v>
      </c>
    </row>
    <row r="12" spans="1:46" ht="16.5" hidden="1" x14ac:dyDescent="0.3">
      <c r="A12" s="25">
        <v>10</v>
      </c>
      <c r="B12" s="29" t="s">
        <v>104</v>
      </c>
      <c r="C12" s="29" t="s">
        <v>113</v>
      </c>
      <c r="D12" s="40" t="s">
        <v>93</v>
      </c>
      <c r="E12" s="30" t="s">
        <v>87</v>
      </c>
      <c r="F12" s="45">
        <v>1595</v>
      </c>
      <c r="G12" s="9">
        <v>2</v>
      </c>
      <c r="H12" s="10">
        <v>21</v>
      </c>
      <c r="I12" s="28">
        <v>80.319999999999993</v>
      </c>
      <c r="J12" s="49">
        <v>0</v>
      </c>
      <c r="K12" s="39">
        <v>0</v>
      </c>
      <c r="L12" s="28">
        <v>140.03</v>
      </c>
      <c r="M12" s="49">
        <v>0</v>
      </c>
      <c r="N12" s="39">
        <v>0</v>
      </c>
      <c r="O12" s="28">
        <v>69.430000000000007</v>
      </c>
      <c r="P12" s="49">
        <v>0</v>
      </c>
      <c r="Q12" s="39">
        <v>0</v>
      </c>
      <c r="R12" s="28">
        <v>89.29</v>
      </c>
      <c r="S12" s="49">
        <v>0</v>
      </c>
      <c r="T12" s="39">
        <v>0</v>
      </c>
      <c r="U12" s="39">
        <v>0</v>
      </c>
      <c r="V12" s="28">
        <v>80.19</v>
      </c>
      <c r="W12" s="49">
        <v>0</v>
      </c>
      <c r="X12" s="39">
        <v>0</v>
      </c>
      <c r="Y12" s="28">
        <v>137.34</v>
      </c>
      <c r="Z12" s="49">
        <v>0</v>
      </c>
      <c r="AA12" s="39">
        <v>0</v>
      </c>
      <c r="AB12" s="28">
        <v>69.45</v>
      </c>
      <c r="AC12" s="49">
        <v>0</v>
      </c>
      <c r="AD12" s="39">
        <v>0</v>
      </c>
      <c r="AE12" s="28">
        <v>84.01</v>
      </c>
      <c r="AF12" s="49">
        <v>0</v>
      </c>
      <c r="AG12" s="39">
        <v>0</v>
      </c>
      <c r="AH12" s="39">
        <v>0</v>
      </c>
      <c r="AI12" s="28">
        <v>86.06</v>
      </c>
      <c r="AJ12" s="49">
        <v>0</v>
      </c>
      <c r="AK12" s="39">
        <v>0</v>
      </c>
      <c r="AL12" s="28">
        <v>137.43</v>
      </c>
      <c r="AM12" s="53">
        <v>5</v>
      </c>
      <c r="AN12" s="39">
        <v>0</v>
      </c>
      <c r="AO12" s="28">
        <v>75.33</v>
      </c>
      <c r="AP12" s="49">
        <v>0</v>
      </c>
      <c r="AQ12" s="39">
        <v>0</v>
      </c>
      <c r="AR12" s="28">
        <v>96.49</v>
      </c>
      <c r="AS12" s="49">
        <v>0</v>
      </c>
      <c r="AT12" s="26">
        <f t="shared" si="0"/>
        <v>1150.3700000000001</v>
      </c>
    </row>
    <row r="13" spans="1:46" ht="16.5" x14ac:dyDescent="0.3">
      <c r="A13" s="25">
        <v>4</v>
      </c>
      <c r="B13" s="29" t="s">
        <v>81</v>
      </c>
      <c r="C13" s="29" t="s">
        <v>82</v>
      </c>
      <c r="D13" s="30" t="s">
        <v>149</v>
      </c>
      <c r="E13" s="30" t="s">
        <v>83</v>
      </c>
      <c r="F13" s="45">
        <v>1997</v>
      </c>
      <c r="G13" s="9">
        <v>3</v>
      </c>
      <c r="H13" s="10">
        <v>4</v>
      </c>
      <c r="I13" s="28">
        <v>81.67</v>
      </c>
      <c r="J13" s="49">
        <v>0</v>
      </c>
      <c r="K13" s="39">
        <v>0</v>
      </c>
      <c r="L13" s="28">
        <v>145.08000000000001</v>
      </c>
      <c r="M13" s="49">
        <v>0</v>
      </c>
      <c r="N13" s="39">
        <v>0</v>
      </c>
      <c r="O13" s="28">
        <v>69.3</v>
      </c>
      <c r="P13" s="53">
        <v>5</v>
      </c>
      <c r="Q13" s="39">
        <v>0</v>
      </c>
      <c r="R13" s="28">
        <v>86.45</v>
      </c>
      <c r="S13" s="49">
        <v>0</v>
      </c>
      <c r="T13" s="39">
        <v>0</v>
      </c>
      <c r="U13" s="39">
        <v>0</v>
      </c>
      <c r="V13" s="28">
        <v>81.319999999999993</v>
      </c>
      <c r="W13" s="49">
        <v>0</v>
      </c>
      <c r="X13" s="39">
        <v>0</v>
      </c>
      <c r="Y13" s="28">
        <v>136.59</v>
      </c>
      <c r="Z13" s="49">
        <v>0</v>
      </c>
      <c r="AA13" s="39">
        <v>0</v>
      </c>
      <c r="AB13" s="28">
        <v>69.92</v>
      </c>
      <c r="AC13" s="49">
        <v>0</v>
      </c>
      <c r="AD13" s="39">
        <v>0</v>
      </c>
      <c r="AE13" s="28">
        <v>83.47</v>
      </c>
      <c r="AF13" s="49">
        <v>0</v>
      </c>
      <c r="AG13" s="39">
        <v>0</v>
      </c>
      <c r="AH13" s="39">
        <v>0</v>
      </c>
      <c r="AI13" s="28">
        <v>85.21</v>
      </c>
      <c r="AJ13" s="49">
        <v>0</v>
      </c>
      <c r="AK13" s="39">
        <v>0</v>
      </c>
      <c r="AL13" s="28">
        <v>135.78</v>
      </c>
      <c r="AM13" s="49">
        <v>0</v>
      </c>
      <c r="AN13" s="39">
        <v>0</v>
      </c>
      <c r="AO13" s="28">
        <v>74.05</v>
      </c>
      <c r="AP13" s="49">
        <v>0</v>
      </c>
      <c r="AQ13" s="39">
        <v>0</v>
      </c>
      <c r="AR13" s="28">
        <v>107.9</v>
      </c>
      <c r="AS13" s="49">
        <v>0</v>
      </c>
      <c r="AT13" s="26">
        <f t="shared" si="0"/>
        <v>1161.74</v>
      </c>
    </row>
    <row r="14" spans="1:46" ht="16.5" hidden="1" x14ac:dyDescent="0.3">
      <c r="A14" s="25">
        <v>12</v>
      </c>
      <c r="B14" s="32" t="s">
        <v>105</v>
      </c>
      <c r="C14" s="32" t="s">
        <v>112</v>
      </c>
      <c r="D14" s="32" t="s">
        <v>94</v>
      </c>
      <c r="E14" s="32" t="s">
        <v>87</v>
      </c>
      <c r="F14" s="46">
        <v>1590</v>
      </c>
      <c r="G14" s="8">
        <v>2</v>
      </c>
      <c r="H14" s="13">
        <v>11</v>
      </c>
      <c r="I14" s="28">
        <v>86.18</v>
      </c>
      <c r="J14" s="49">
        <v>0</v>
      </c>
      <c r="K14" s="39">
        <v>0</v>
      </c>
      <c r="L14" s="28">
        <v>144.62</v>
      </c>
      <c r="M14" s="49">
        <v>0</v>
      </c>
      <c r="N14" s="39">
        <v>0</v>
      </c>
      <c r="O14" s="28">
        <v>72.650000000000006</v>
      </c>
      <c r="P14" s="49">
        <v>0</v>
      </c>
      <c r="Q14" s="39">
        <v>0</v>
      </c>
      <c r="R14" s="28">
        <v>91.98</v>
      </c>
      <c r="S14" s="49">
        <v>0</v>
      </c>
      <c r="T14" s="39">
        <v>0</v>
      </c>
      <c r="U14" s="39">
        <v>0</v>
      </c>
      <c r="V14" s="28">
        <v>82.64</v>
      </c>
      <c r="W14" s="49">
        <v>0</v>
      </c>
      <c r="X14" s="39">
        <v>0</v>
      </c>
      <c r="Y14" s="28">
        <v>139.29</v>
      </c>
      <c r="Z14" s="49">
        <v>0</v>
      </c>
      <c r="AA14" s="39">
        <v>0</v>
      </c>
      <c r="AB14" s="28">
        <v>70.239999999999995</v>
      </c>
      <c r="AC14" s="49">
        <v>0</v>
      </c>
      <c r="AD14" s="39">
        <v>0</v>
      </c>
      <c r="AE14" s="28">
        <v>87.37</v>
      </c>
      <c r="AF14" s="49">
        <v>0</v>
      </c>
      <c r="AG14" s="39">
        <v>0</v>
      </c>
      <c r="AH14" s="39">
        <v>0</v>
      </c>
      <c r="AI14" s="28">
        <v>89.43</v>
      </c>
      <c r="AJ14" s="49">
        <v>0</v>
      </c>
      <c r="AK14" s="39">
        <v>0</v>
      </c>
      <c r="AL14" s="28">
        <v>136.94999999999999</v>
      </c>
      <c r="AM14" s="49">
        <v>0</v>
      </c>
      <c r="AN14" s="39">
        <v>0</v>
      </c>
      <c r="AO14" s="28">
        <v>74.459999999999994</v>
      </c>
      <c r="AP14" s="49">
        <v>0</v>
      </c>
      <c r="AQ14" s="39">
        <v>0</v>
      </c>
      <c r="AR14" s="28">
        <v>94.28</v>
      </c>
      <c r="AS14" s="49">
        <v>0</v>
      </c>
      <c r="AT14" s="26">
        <f t="shared" si="0"/>
        <v>1170.0900000000001</v>
      </c>
    </row>
    <row r="15" spans="1:46" ht="16.5" x14ac:dyDescent="0.3">
      <c r="A15" s="25">
        <v>5</v>
      </c>
      <c r="B15" s="32" t="s">
        <v>108</v>
      </c>
      <c r="C15" s="32" t="s">
        <v>118</v>
      </c>
      <c r="D15" s="32" t="s">
        <v>96</v>
      </c>
      <c r="E15" s="32" t="s">
        <v>91</v>
      </c>
      <c r="F15" s="46">
        <v>1799</v>
      </c>
      <c r="G15" s="8">
        <v>3</v>
      </c>
      <c r="H15" s="13">
        <v>25</v>
      </c>
      <c r="I15" s="28">
        <v>81.42</v>
      </c>
      <c r="J15" s="49">
        <v>0</v>
      </c>
      <c r="K15" s="39">
        <v>0</v>
      </c>
      <c r="L15" s="28">
        <v>137.29</v>
      </c>
      <c r="M15" s="53">
        <v>5</v>
      </c>
      <c r="N15" s="39">
        <v>0</v>
      </c>
      <c r="O15" s="28">
        <v>73.94</v>
      </c>
      <c r="P15" s="49">
        <v>0</v>
      </c>
      <c r="Q15" s="39">
        <v>0</v>
      </c>
      <c r="R15" s="28">
        <v>94.48</v>
      </c>
      <c r="S15" s="53">
        <v>5</v>
      </c>
      <c r="T15" s="39">
        <v>0</v>
      </c>
      <c r="U15" s="39">
        <v>0</v>
      </c>
      <c r="V15" s="28">
        <v>80.099999999999994</v>
      </c>
      <c r="W15" s="49">
        <v>0</v>
      </c>
      <c r="X15" s="39">
        <v>0</v>
      </c>
      <c r="Y15" s="28">
        <v>137.05000000000001</v>
      </c>
      <c r="Z15" s="49">
        <v>0</v>
      </c>
      <c r="AA15" s="39">
        <v>0</v>
      </c>
      <c r="AB15" s="28">
        <v>73.31</v>
      </c>
      <c r="AC15" s="49">
        <v>0</v>
      </c>
      <c r="AD15" s="39">
        <v>0</v>
      </c>
      <c r="AE15" s="28">
        <v>87.93</v>
      </c>
      <c r="AF15" s="49">
        <v>0</v>
      </c>
      <c r="AG15" s="39">
        <v>0</v>
      </c>
      <c r="AH15" s="39">
        <v>0</v>
      </c>
      <c r="AI15" s="28">
        <v>80.61</v>
      </c>
      <c r="AJ15" s="49">
        <v>0</v>
      </c>
      <c r="AK15" s="39">
        <v>0</v>
      </c>
      <c r="AL15" s="28">
        <v>137.82</v>
      </c>
      <c r="AM15" s="49">
        <v>0</v>
      </c>
      <c r="AN15" s="39">
        <v>0</v>
      </c>
      <c r="AO15" s="28">
        <v>77.11</v>
      </c>
      <c r="AP15" s="49">
        <v>0</v>
      </c>
      <c r="AQ15" s="39">
        <v>0</v>
      </c>
      <c r="AR15" s="28">
        <v>102.2</v>
      </c>
      <c r="AS15" s="49">
        <v>0</v>
      </c>
      <c r="AT15" s="26">
        <f t="shared" si="0"/>
        <v>1173.26</v>
      </c>
    </row>
    <row r="16" spans="1:46" ht="16.5" x14ac:dyDescent="0.3">
      <c r="A16" s="25">
        <v>6</v>
      </c>
      <c r="B16" s="29" t="s">
        <v>120</v>
      </c>
      <c r="C16" s="29" t="s">
        <v>85</v>
      </c>
      <c r="D16" s="30" t="s">
        <v>92</v>
      </c>
      <c r="E16" s="30" t="s">
        <v>53</v>
      </c>
      <c r="F16" s="45">
        <v>1796</v>
      </c>
      <c r="G16" s="9">
        <v>3</v>
      </c>
      <c r="H16" s="10">
        <v>8</v>
      </c>
      <c r="I16" s="28">
        <v>82.7</v>
      </c>
      <c r="J16" s="49">
        <v>0</v>
      </c>
      <c r="K16" s="39">
        <v>0</v>
      </c>
      <c r="L16" s="28">
        <v>142.01</v>
      </c>
      <c r="M16" s="49">
        <v>0</v>
      </c>
      <c r="N16" s="39">
        <v>0</v>
      </c>
      <c r="O16" s="28">
        <v>70.62</v>
      </c>
      <c r="P16" s="49">
        <v>0</v>
      </c>
      <c r="Q16" s="39">
        <v>0</v>
      </c>
      <c r="R16" s="28">
        <v>93.7</v>
      </c>
      <c r="S16" s="49">
        <v>0</v>
      </c>
      <c r="T16" s="39">
        <v>0</v>
      </c>
      <c r="U16" s="39">
        <v>0</v>
      </c>
      <c r="V16" s="28">
        <v>80.5</v>
      </c>
      <c r="W16" s="49">
        <v>0</v>
      </c>
      <c r="X16" s="39">
        <v>0</v>
      </c>
      <c r="Y16" s="28">
        <v>137.96</v>
      </c>
      <c r="Z16" s="49">
        <v>0</v>
      </c>
      <c r="AA16" s="39">
        <v>0</v>
      </c>
      <c r="AB16" s="28">
        <v>71.209999999999994</v>
      </c>
      <c r="AC16" s="49">
        <v>0</v>
      </c>
      <c r="AD16" s="39">
        <v>0</v>
      </c>
      <c r="AE16" s="28">
        <v>86.64</v>
      </c>
      <c r="AF16" s="55">
        <v>5</v>
      </c>
      <c r="AG16" s="39">
        <v>0</v>
      </c>
      <c r="AH16" s="39">
        <v>0</v>
      </c>
      <c r="AI16" s="28">
        <v>80.55</v>
      </c>
      <c r="AJ16" s="49">
        <v>0</v>
      </c>
      <c r="AK16" s="39">
        <v>0</v>
      </c>
      <c r="AL16" s="28">
        <v>142.91</v>
      </c>
      <c r="AM16" s="49">
        <v>0</v>
      </c>
      <c r="AN16" s="39">
        <v>0</v>
      </c>
      <c r="AO16" s="28">
        <v>80.34</v>
      </c>
      <c r="AP16" s="49">
        <v>0</v>
      </c>
      <c r="AQ16" s="39">
        <v>0</v>
      </c>
      <c r="AR16" s="28">
        <v>102.19</v>
      </c>
      <c r="AS16" s="49">
        <v>0</v>
      </c>
      <c r="AT16" s="26">
        <f t="shared" si="0"/>
        <v>1176.33</v>
      </c>
    </row>
    <row r="17" spans="1:46" ht="16.5" hidden="1" x14ac:dyDescent="0.3">
      <c r="A17" s="25">
        <v>1</v>
      </c>
      <c r="B17" s="29" t="s">
        <v>99</v>
      </c>
      <c r="C17" s="29" t="s">
        <v>148</v>
      </c>
      <c r="D17" s="30" t="s">
        <v>92</v>
      </c>
      <c r="E17" s="30" t="s">
        <v>61</v>
      </c>
      <c r="F17" s="45">
        <v>1368</v>
      </c>
      <c r="G17" s="9">
        <v>1</v>
      </c>
      <c r="H17" s="10">
        <v>26</v>
      </c>
      <c r="I17" s="28">
        <v>85.99</v>
      </c>
      <c r="J17" s="49">
        <v>0</v>
      </c>
      <c r="K17" s="39">
        <v>0</v>
      </c>
      <c r="L17" s="28">
        <v>152.54</v>
      </c>
      <c r="M17" s="49">
        <v>0</v>
      </c>
      <c r="N17" s="39">
        <v>0</v>
      </c>
      <c r="O17" s="28">
        <v>71.52</v>
      </c>
      <c r="P17" s="49">
        <v>0</v>
      </c>
      <c r="Q17" s="39">
        <v>0</v>
      </c>
      <c r="R17" s="28">
        <v>88.72</v>
      </c>
      <c r="S17" s="49">
        <v>0</v>
      </c>
      <c r="T17" s="39">
        <v>0</v>
      </c>
      <c r="U17" s="39">
        <v>0</v>
      </c>
      <c r="V17" s="28">
        <v>81.599999999999994</v>
      </c>
      <c r="W17" s="49">
        <v>0</v>
      </c>
      <c r="X17" s="39">
        <v>0</v>
      </c>
      <c r="Y17" s="28">
        <v>139.34</v>
      </c>
      <c r="Z17" s="49">
        <v>0</v>
      </c>
      <c r="AA17" s="39">
        <v>0</v>
      </c>
      <c r="AB17" s="28">
        <v>71.39</v>
      </c>
      <c r="AC17" s="49">
        <v>0</v>
      </c>
      <c r="AD17" s="39">
        <v>0</v>
      </c>
      <c r="AE17" s="28">
        <v>92.12</v>
      </c>
      <c r="AF17" s="49">
        <v>0</v>
      </c>
      <c r="AG17" s="39">
        <v>0</v>
      </c>
      <c r="AH17" s="39">
        <v>0</v>
      </c>
      <c r="AI17" s="28">
        <v>97.55</v>
      </c>
      <c r="AJ17" s="49">
        <v>0</v>
      </c>
      <c r="AK17" s="39">
        <v>0</v>
      </c>
      <c r="AL17" s="28">
        <v>133.62</v>
      </c>
      <c r="AM17" s="49">
        <v>0</v>
      </c>
      <c r="AN17" s="39">
        <v>0</v>
      </c>
      <c r="AO17" s="28">
        <v>74.540000000000006</v>
      </c>
      <c r="AP17" s="49">
        <v>0</v>
      </c>
      <c r="AQ17" s="39">
        <v>0</v>
      </c>
      <c r="AR17" s="28">
        <v>92.21</v>
      </c>
      <c r="AS17" s="49">
        <v>0</v>
      </c>
      <c r="AT17" s="26">
        <f t="shared" si="0"/>
        <v>1181.1400000000001</v>
      </c>
    </row>
    <row r="18" spans="1:46" ht="16.5" hidden="1" x14ac:dyDescent="0.3">
      <c r="A18" s="25">
        <v>16</v>
      </c>
      <c r="B18" s="32" t="s">
        <v>152</v>
      </c>
      <c r="C18" s="32" t="s">
        <v>153</v>
      </c>
      <c r="D18" s="32" t="s">
        <v>69</v>
      </c>
      <c r="E18" s="32" t="s">
        <v>154</v>
      </c>
      <c r="F18" s="46">
        <v>1598</v>
      </c>
      <c r="G18" s="8">
        <v>2</v>
      </c>
      <c r="H18" s="13">
        <v>22</v>
      </c>
      <c r="I18" s="28">
        <v>84.16</v>
      </c>
      <c r="J18" s="49">
        <v>0</v>
      </c>
      <c r="K18" s="39">
        <v>0</v>
      </c>
      <c r="L18" s="28">
        <v>145.71</v>
      </c>
      <c r="M18" s="49">
        <v>0</v>
      </c>
      <c r="N18" s="39">
        <v>0</v>
      </c>
      <c r="O18" s="28">
        <v>75.959999999999994</v>
      </c>
      <c r="P18" s="49">
        <v>0</v>
      </c>
      <c r="Q18" s="39">
        <v>0</v>
      </c>
      <c r="R18" s="28">
        <v>88.69</v>
      </c>
      <c r="S18" s="53">
        <v>5</v>
      </c>
      <c r="T18" s="39">
        <v>0</v>
      </c>
      <c r="U18" s="39">
        <v>0</v>
      </c>
      <c r="V18" s="28">
        <v>82.68</v>
      </c>
      <c r="W18" s="49">
        <v>0</v>
      </c>
      <c r="X18" s="39">
        <v>0</v>
      </c>
      <c r="Y18" s="28">
        <v>141.56</v>
      </c>
      <c r="Z18" s="49">
        <v>0</v>
      </c>
      <c r="AA18" s="39">
        <v>0</v>
      </c>
      <c r="AB18" s="28">
        <v>75.92</v>
      </c>
      <c r="AC18" s="49">
        <v>0</v>
      </c>
      <c r="AD18" s="39">
        <v>0</v>
      </c>
      <c r="AE18" s="28">
        <v>87.39</v>
      </c>
      <c r="AF18" s="55">
        <v>5</v>
      </c>
      <c r="AG18" s="39">
        <v>0</v>
      </c>
      <c r="AH18" s="39">
        <v>0</v>
      </c>
      <c r="AI18" s="28">
        <v>86.46</v>
      </c>
      <c r="AJ18" s="49">
        <v>0</v>
      </c>
      <c r="AK18" s="39">
        <v>0</v>
      </c>
      <c r="AL18" s="28">
        <v>139.09</v>
      </c>
      <c r="AM18" s="49">
        <v>0</v>
      </c>
      <c r="AN18" s="39">
        <v>0</v>
      </c>
      <c r="AO18" s="28">
        <v>77.099999999999994</v>
      </c>
      <c r="AP18" s="49">
        <v>0</v>
      </c>
      <c r="AQ18" s="39">
        <v>0</v>
      </c>
      <c r="AR18" s="28">
        <v>93.78</v>
      </c>
      <c r="AS18" s="49">
        <v>0</v>
      </c>
      <c r="AT18" s="26">
        <f t="shared" si="0"/>
        <v>1188.5</v>
      </c>
    </row>
    <row r="19" spans="1:46" ht="16.5" hidden="1" x14ac:dyDescent="0.3">
      <c r="A19" s="25">
        <v>17</v>
      </c>
      <c r="B19" s="29" t="s">
        <v>102</v>
      </c>
      <c r="C19" s="29" t="s">
        <v>114</v>
      </c>
      <c r="D19" s="30" t="s">
        <v>94</v>
      </c>
      <c r="E19" s="30" t="s">
        <v>88</v>
      </c>
      <c r="F19" s="45">
        <v>1598</v>
      </c>
      <c r="G19" s="9">
        <v>2</v>
      </c>
      <c r="H19" s="10">
        <v>35</v>
      </c>
      <c r="I19" s="28">
        <v>84.41</v>
      </c>
      <c r="J19" s="49">
        <v>0</v>
      </c>
      <c r="K19" s="39">
        <v>0</v>
      </c>
      <c r="L19" s="28">
        <v>141.63</v>
      </c>
      <c r="M19" s="49">
        <v>0</v>
      </c>
      <c r="N19" s="39">
        <v>0</v>
      </c>
      <c r="O19" s="28">
        <v>73.88</v>
      </c>
      <c r="P19" s="49">
        <v>0</v>
      </c>
      <c r="Q19" s="39">
        <v>0</v>
      </c>
      <c r="R19" s="28">
        <v>91.02</v>
      </c>
      <c r="S19" s="49">
        <v>0</v>
      </c>
      <c r="T19" s="39">
        <v>0</v>
      </c>
      <c r="U19" s="39">
        <v>0</v>
      </c>
      <c r="V19" s="28">
        <v>82.52</v>
      </c>
      <c r="W19" s="49">
        <v>0</v>
      </c>
      <c r="X19" s="39">
        <v>0</v>
      </c>
      <c r="Y19" s="28">
        <v>136.1</v>
      </c>
      <c r="Z19" s="49">
        <v>0</v>
      </c>
      <c r="AA19" s="39">
        <v>0</v>
      </c>
      <c r="AB19" s="28">
        <v>74.14</v>
      </c>
      <c r="AC19" s="49">
        <v>0</v>
      </c>
      <c r="AD19" s="39">
        <v>0</v>
      </c>
      <c r="AE19" s="28">
        <v>109.88</v>
      </c>
      <c r="AF19" s="49">
        <v>0</v>
      </c>
      <c r="AG19" s="39">
        <v>0</v>
      </c>
      <c r="AH19" s="39">
        <v>0</v>
      </c>
      <c r="AI19" s="28">
        <v>86.25</v>
      </c>
      <c r="AJ19" s="49">
        <v>0</v>
      </c>
      <c r="AK19" s="39">
        <v>0</v>
      </c>
      <c r="AL19" s="28">
        <v>138.44999999999999</v>
      </c>
      <c r="AM19" s="49">
        <v>0</v>
      </c>
      <c r="AN19" s="39">
        <v>0</v>
      </c>
      <c r="AO19" s="28">
        <v>77.53</v>
      </c>
      <c r="AP19" s="49">
        <v>0</v>
      </c>
      <c r="AQ19" s="39">
        <v>0</v>
      </c>
      <c r="AR19" s="28">
        <v>103.97</v>
      </c>
      <c r="AS19" s="49">
        <v>0</v>
      </c>
      <c r="AT19" s="26">
        <f t="shared" si="0"/>
        <v>1199.78</v>
      </c>
    </row>
    <row r="20" spans="1:46" ht="16.5" hidden="1" x14ac:dyDescent="0.3">
      <c r="A20" s="25">
        <v>18</v>
      </c>
      <c r="B20" s="29" t="s">
        <v>132</v>
      </c>
      <c r="C20" s="29" t="s">
        <v>133</v>
      </c>
      <c r="D20" s="30" t="s">
        <v>92</v>
      </c>
      <c r="E20" s="30" t="s">
        <v>58</v>
      </c>
      <c r="F20" s="45">
        <v>1590</v>
      </c>
      <c r="G20" s="9">
        <v>2</v>
      </c>
      <c r="H20" s="10">
        <v>12</v>
      </c>
      <c r="I20" s="28">
        <v>91.16</v>
      </c>
      <c r="J20" s="49">
        <v>0</v>
      </c>
      <c r="K20" s="39">
        <v>0</v>
      </c>
      <c r="L20" s="28">
        <v>141.29</v>
      </c>
      <c r="M20" s="49">
        <v>0</v>
      </c>
      <c r="N20" s="39">
        <v>0</v>
      </c>
      <c r="O20" s="28">
        <v>73.42</v>
      </c>
      <c r="P20" s="49">
        <v>0</v>
      </c>
      <c r="Q20" s="39">
        <v>0</v>
      </c>
      <c r="R20" s="28">
        <v>87.62</v>
      </c>
      <c r="S20" s="49">
        <v>0</v>
      </c>
      <c r="T20" s="39">
        <v>0</v>
      </c>
      <c r="U20" s="39">
        <v>0</v>
      </c>
      <c r="V20" s="28">
        <v>80.84</v>
      </c>
      <c r="W20" s="49">
        <v>0</v>
      </c>
      <c r="X20" s="39">
        <v>0</v>
      </c>
      <c r="Y20" s="28">
        <v>135.53</v>
      </c>
      <c r="Z20" s="49">
        <v>0</v>
      </c>
      <c r="AA20" s="39">
        <v>0</v>
      </c>
      <c r="AB20" s="28">
        <v>71.400000000000006</v>
      </c>
      <c r="AC20" s="49">
        <v>0</v>
      </c>
      <c r="AD20" s="39">
        <v>0</v>
      </c>
      <c r="AE20" s="28">
        <v>84.95</v>
      </c>
      <c r="AF20" s="49">
        <v>0</v>
      </c>
      <c r="AG20" s="56">
        <v>10</v>
      </c>
      <c r="AH20" s="39">
        <v>0</v>
      </c>
      <c r="AI20" s="28">
        <v>108.12</v>
      </c>
      <c r="AJ20" s="49">
        <v>0</v>
      </c>
      <c r="AK20" s="39">
        <v>0</v>
      </c>
      <c r="AL20" s="28">
        <v>155.71</v>
      </c>
      <c r="AM20" s="49">
        <v>0</v>
      </c>
      <c r="AN20" s="39">
        <v>0</v>
      </c>
      <c r="AO20" s="28">
        <v>79.97</v>
      </c>
      <c r="AP20" s="49">
        <v>0</v>
      </c>
      <c r="AQ20" s="39">
        <v>0</v>
      </c>
      <c r="AR20" s="28">
        <v>102.63</v>
      </c>
      <c r="AS20" s="49">
        <v>0</v>
      </c>
      <c r="AT20" s="26">
        <f t="shared" si="0"/>
        <v>1222.6399999999999</v>
      </c>
    </row>
    <row r="21" spans="1:46" ht="16.5" hidden="1" x14ac:dyDescent="0.3">
      <c r="A21" s="25">
        <v>2</v>
      </c>
      <c r="B21" s="29" t="s">
        <v>59</v>
      </c>
      <c r="C21" s="29" t="s">
        <v>60</v>
      </c>
      <c r="D21" s="30" t="s">
        <v>94</v>
      </c>
      <c r="E21" s="30" t="s">
        <v>61</v>
      </c>
      <c r="F21" s="45">
        <v>1242</v>
      </c>
      <c r="G21" s="9">
        <v>1</v>
      </c>
      <c r="H21" s="10">
        <v>1</v>
      </c>
      <c r="I21" s="28">
        <v>90.52</v>
      </c>
      <c r="J21" s="49">
        <v>0</v>
      </c>
      <c r="K21" s="39">
        <v>0</v>
      </c>
      <c r="L21" s="28">
        <v>145.72</v>
      </c>
      <c r="M21" s="49">
        <v>0</v>
      </c>
      <c r="N21" s="39">
        <v>0</v>
      </c>
      <c r="O21" s="28">
        <v>77.290000000000006</v>
      </c>
      <c r="P21" s="49">
        <v>0</v>
      </c>
      <c r="Q21" s="39">
        <v>0</v>
      </c>
      <c r="R21" s="28">
        <v>94.18</v>
      </c>
      <c r="S21" s="53">
        <v>5</v>
      </c>
      <c r="T21" s="39">
        <v>0</v>
      </c>
      <c r="U21" s="39">
        <v>0</v>
      </c>
      <c r="V21" s="28">
        <v>88.93</v>
      </c>
      <c r="W21" s="49">
        <v>0</v>
      </c>
      <c r="X21" s="39">
        <v>0</v>
      </c>
      <c r="Y21" s="28">
        <v>143.97</v>
      </c>
      <c r="Z21" s="49">
        <v>0</v>
      </c>
      <c r="AA21" s="39">
        <v>0</v>
      </c>
      <c r="AB21" s="28">
        <v>77.36</v>
      </c>
      <c r="AC21" s="49">
        <v>0</v>
      </c>
      <c r="AD21" s="39">
        <v>0</v>
      </c>
      <c r="AE21" s="28">
        <v>99.11</v>
      </c>
      <c r="AF21" s="49">
        <v>0</v>
      </c>
      <c r="AG21" s="39">
        <v>0</v>
      </c>
      <c r="AH21" s="39">
        <v>0</v>
      </c>
      <c r="AI21" s="28">
        <v>96.36</v>
      </c>
      <c r="AJ21" s="49">
        <v>0</v>
      </c>
      <c r="AK21" s="39">
        <v>0</v>
      </c>
      <c r="AL21" s="28">
        <v>143.91</v>
      </c>
      <c r="AM21" s="49">
        <v>0</v>
      </c>
      <c r="AN21" s="39">
        <v>0</v>
      </c>
      <c r="AO21" s="28">
        <v>80.23</v>
      </c>
      <c r="AP21" s="49">
        <v>0</v>
      </c>
      <c r="AQ21" s="39">
        <v>0</v>
      </c>
      <c r="AR21" s="28">
        <v>95.74</v>
      </c>
      <c r="AS21" s="53">
        <v>5</v>
      </c>
      <c r="AT21" s="26">
        <f t="shared" si="0"/>
        <v>1243.3200000000002</v>
      </c>
    </row>
    <row r="22" spans="1:46" ht="16.5" hidden="1" x14ac:dyDescent="0.3">
      <c r="A22" s="25">
        <v>3</v>
      </c>
      <c r="B22" s="32" t="s">
        <v>101</v>
      </c>
      <c r="C22" s="32" t="s">
        <v>111</v>
      </c>
      <c r="D22" s="32" t="s">
        <v>94</v>
      </c>
      <c r="E22" s="32" t="s">
        <v>86</v>
      </c>
      <c r="F22" s="46">
        <v>1242</v>
      </c>
      <c r="G22" s="8">
        <v>1</v>
      </c>
      <c r="H22" s="13">
        <v>23</v>
      </c>
      <c r="I22" s="28">
        <v>88.3</v>
      </c>
      <c r="J22" s="49">
        <v>0</v>
      </c>
      <c r="K22" s="56">
        <v>20</v>
      </c>
      <c r="L22" s="52">
        <f>145.72*150%</f>
        <v>218.57999999999998</v>
      </c>
      <c r="M22" s="49">
        <v>0</v>
      </c>
      <c r="N22" s="39">
        <v>0</v>
      </c>
      <c r="O22" s="28">
        <v>78.23</v>
      </c>
      <c r="P22" s="49">
        <v>0</v>
      </c>
      <c r="Q22" s="39">
        <v>0</v>
      </c>
      <c r="R22" s="28">
        <v>101.32</v>
      </c>
      <c r="S22" s="49">
        <v>0</v>
      </c>
      <c r="T22" s="39">
        <v>0</v>
      </c>
      <c r="U22" s="39">
        <v>0</v>
      </c>
      <c r="V22" s="28">
        <v>87.51</v>
      </c>
      <c r="W22" s="49">
        <v>0</v>
      </c>
      <c r="X22" s="39">
        <v>0</v>
      </c>
      <c r="Y22" s="28">
        <v>142.88</v>
      </c>
      <c r="Z22" s="49">
        <v>0</v>
      </c>
      <c r="AA22" s="39">
        <v>0</v>
      </c>
      <c r="AB22" s="28">
        <v>75.87</v>
      </c>
      <c r="AC22" s="49">
        <v>0</v>
      </c>
      <c r="AD22" s="39">
        <v>0</v>
      </c>
      <c r="AE22" s="28">
        <v>98.06</v>
      </c>
      <c r="AF22" s="49">
        <v>0</v>
      </c>
      <c r="AG22" s="39">
        <v>0</v>
      </c>
      <c r="AH22" s="39">
        <v>0</v>
      </c>
      <c r="AI22" s="28">
        <v>97.61</v>
      </c>
      <c r="AJ22" s="49">
        <v>0</v>
      </c>
      <c r="AK22" s="39">
        <v>0</v>
      </c>
      <c r="AL22" s="28">
        <v>144.32</v>
      </c>
      <c r="AM22" s="49">
        <v>0</v>
      </c>
      <c r="AN22" s="39">
        <v>0</v>
      </c>
      <c r="AO22" s="28">
        <v>84.94</v>
      </c>
      <c r="AP22" s="49">
        <v>0</v>
      </c>
      <c r="AQ22" s="39">
        <v>0</v>
      </c>
      <c r="AR22" s="28">
        <v>101.33</v>
      </c>
      <c r="AS22" s="49">
        <v>0</v>
      </c>
      <c r="AT22" s="26">
        <f t="shared" si="0"/>
        <v>1338.95</v>
      </c>
    </row>
    <row r="23" spans="1:46" ht="16.5" hidden="1" x14ac:dyDescent="0.3">
      <c r="A23" s="25">
        <v>4</v>
      </c>
      <c r="B23" s="29" t="s">
        <v>150</v>
      </c>
      <c r="C23" s="29" t="s">
        <v>151</v>
      </c>
      <c r="D23" s="30" t="s">
        <v>98</v>
      </c>
      <c r="E23" s="30" t="s">
        <v>68</v>
      </c>
      <c r="F23" s="45">
        <v>2550</v>
      </c>
      <c r="G23" s="9">
        <v>4</v>
      </c>
      <c r="H23" s="10">
        <v>24</v>
      </c>
      <c r="I23" s="28">
        <v>94.39</v>
      </c>
      <c r="J23" s="53">
        <v>5</v>
      </c>
      <c r="K23" s="39">
        <v>0</v>
      </c>
      <c r="L23" s="28">
        <v>168.4</v>
      </c>
      <c r="M23" s="49">
        <v>0</v>
      </c>
      <c r="N23" s="39">
        <v>0</v>
      </c>
      <c r="O23" s="28">
        <v>87.61</v>
      </c>
      <c r="P23" s="49">
        <v>0</v>
      </c>
      <c r="Q23" s="39">
        <v>0</v>
      </c>
      <c r="R23" s="52">
        <f>150%*77.73</f>
        <v>116.595</v>
      </c>
      <c r="S23" s="53">
        <v>5</v>
      </c>
      <c r="T23" s="39">
        <v>0</v>
      </c>
      <c r="U23" s="39">
        <v>0</v>
      </c>
      <c r="V23" s="28">
        <v>101.82</v>
      </c>
      <c r="W23" s="49">
        <v>0</v>
      </c>
      <c r="X23" s="39">
        <v>0</v>
      </c>
      <c r="Y23" s="28">
        <v>177.65</v>
      </c>
      <c r="Z23" s="49">
        <v>0</v>
      </c>
      <c r="AA23" s="39">
        <v>0</v>
      </c>
      <c r="AB23" s="28">
        <v>92.37</v>
      </c>
      <c r="AC23" s="49">
        <v>0</v>
      </c>
      <c r="AD23" s="39">
        <v>0</v>
      </c>
      <c r="AE23" s="52">
        <v>112.43</v>
      </c>
      <c r="AF23" s="49">
        <v>0</v>
      </c>
      <c r="AG23" s="39">
        <v>0</v>
      </c>
      <c r="AH23" s="39">
        <v>0</v>
      </c>
      <c r="AI23" s="28">
        <v>97.87</v>
      </c>
      <c r="AJ23" s="49">
        <v>0</v>
      </c>
      <c r="AK23" s="39">
        <v>0</v>
      </c>
      <c r="AL23" s="28">
        <v>170.54</v>
      </c>
      <c r="AM23" s="49">
        <v>0</v>
      </c>
      <c r="AN23" s="39">
        <v>0</v>
      </c>
      <c r="AO23" s="28">
        <v>96.02</v>
      </c>
      <c r="AP23" s="49">
        <v>0</v>
      </c>
      <c r="AQ23" s="39">
        <v>0</v>
      </c>
      <c r="AR23" s="52">
        <v>126.99</v>
      </c>
      <c r="AS23" s="49">
        <v>0</v>
      </c>
      <c r="AT23" s="26">
        <f t="shared" si="0"/>
        <v>1452.6850000000002</v>
      </c>
    </row>
    <row r="24" spans="1:46" ht="16.5" hidden="1" x14ac:dyDescent="0.3">
      <c r="A24" s="25">
        <v>5</v>
      </c>
      <c r="B24" s="29" t="s">
        <v>142</v>
      </c>
      <c r="C24" s="29" t="s">
        <v>143</v>
      </c>
      <c r="D24" s="30" t="s">
        <v>97</v>
      </c>
      <c r="E24" s="30" t="s">
        <v>90</v>
      </c>
      <c r="F24" s="45">
        <v>2652</v>
      </c>
      <c r="G24" s="9">
        <v>4</v>
      </c>
      <c r="H24" s="10">
        <v>19</v>
      </c>
      <c r="I24" s="28">
        <v>95.95</v>
      </c>
      <c r="J24" s="49">
        <v>0</v>
      </c>
      <c r="K24" s="39">
        <v>0</v>
      </c>
      <c r="L24" s="28">
        <v>155.69999999999999</v>
      </c>
      <c r="M24" s="49">
        <v>0</v>
      </c>
      <c r="N24" s="39">
        <v>0</v>
      </c>
      <c r="O24" s="28">
        <v>84.85</v>
      </c>
      <c r="P24" s="49">
        <v>0</v>
      </c>
      <c r="Q24" s="39">
        <v>0</v>
      </c>
      <c r="R24" s="28">
        <v>102.95</v>
      </c>
      <c r="S24" s="49">
        <v>0</v>
      </c>
      <c r="T24" s="56">
        <v>180</v>
      </c>
      <c r="U24" s="39">
        <v>0</v>
      </c>
      <c r="V24" s="28">
        <v>93.11</v>
      </c>
      <c r="W24" s="49">
        <v>0</v>
      </c>
      <c r="X24" s="39">
        <v>0</v>
      </c>
      <c r="Y24" s="28">
        <v>150.01</v>
      </c>
      <c r="Z24" s="49">
        <v>0</v>
      </c>
      <c r="AA24" s="39">
        <v>0</v>
      </c>
      <c r="AB24" s="28">
        <v>84.05</v>
      </c>
      <c r="AC24" s="49">
        <v>0</v>
      </c>
      <c r="AD24" s="39">
        <v>0</v>
      </c>
      <c r="AE24" s="28">
        <v>102.55</v>
      </c>
      <c r="AF24" s="49">
        <v>0</v>
      </c>
      <c r="AG24" s="39">
        <v>0</v>
      </c>
      <c r="AH24" s="39">
        <v>0</v>
      </c>
      <c r="AI24" s="28">
        <v>94.06</v>
      </c>
      <c r="AJ24" s="49">
        <v>0</v>
      </c>
      <c r="AK24" s="39">
        <v>0</v>
      </c>
      <c r="AL24" s="28">
        <v>148.62</v>
      </c>
      <c r="AM24" s="49">
        <v>0</v>
      </c>
      <c r="AN24" s="39">
        <v>0</v>
      </c>
      <c r="AO24" s="28">
        <v>84.92</v>
      </c>
      <c r="AP24" s="53">
        <v>5</v>
      </c>
      <c r="AQ24" s="39">
        <v>0</v>
      </c>
      <c r="AR24" s="28">
        <v>101.06</v>
      </c>
      <c r="AS24" s="51">
        <v>0</v>
      </c>
      <c r="AT24" s="26">
        <f t="shared" si="0"/>
        <v>1482.83</v>
      </c>
    </row>
    <row r="25" spans="1:46" ht="16.5" hidden="1" x14ac:dyDescent="0.3">
      <c r="A25" s="25">
        <v>23</v>
      </c>
      <c r="B25" s="29" t="s">
        <v>136</v>
      </c>
      <c r="C25" s="29" t="s">
        <v>137</v>
      </c>
      <c r="D25" s="30" t="s">
        <v>123</v>
      </c>
      <c r="E25" s="30" t="s">
        <v>87</v>
      </c>
      <c r="F25" s="45">
        <v>1343</v>
      </c>
      <c r="G25" s="9">
        <v>1</v>
      </c>
      <c r="H25" s="10">
        <v>15</v>
      </c>
      <c r="I25" s="28">
        <v>93.09</v>
      </c>
      <c r="J25" s="49">
        <v>0</v>
      </c>
      <c r="K25" s="39">
        <v>0</v>
      </c>
      <c r="L25" s="28">
        <v>177.42</v>
      </c>
      <c r="M25" s="49">
        <v>0</v>
      </c>
      <c r="N25" s="39">
        <v>0</v>
      </c>
      <c r="O25" s="28">
        <v>85.43</v>
      </c>
      <c r="P25" s="49">
        <v>0</v>
      </c>
      <c r="Q25" s="39">
        <v>0</v>
      </c>
      <c r="R25" s="28">
        <v>95.19</v>
      </c>
      <c r="S25" s="55">
        <v>5</v>
      </c>
      <c r="T25" s="39">
        <v>0</v>
      </c>
      <c r="U25" s="39">
        <v>0</v>
      </c>
      <c r="V25" s="28">
        <v>90.95</v>
      </c>
      <c r="W25" s="49">
        <v>0</v>
      </c>
      <c r="X25" s="56">
        <v>240</v>
      </c>
      <c r="Y25" s="28">
        <v>153.11000000000001</v>
      </c>
      <c r="Z25" s="49">
        <v>0</v>
      </c>
      <c r="AA25" s="39">
        <v>0</v>
      </c>
      <c r="AB25" s="28">
        <v>83.31</v>
      </c>
      <c r="AC25" s="49">
        <v>0</v>
      </c>
      <c r="AD25" s="39">
        <v>0</v>
      </c>
      <c r="AE25" s="28">
        <v>103.9</v>
      </c>
      <c r="AF25" s="49">
        <v>0</v>
      </c>
      <c r="AG25" s="39">
        <v>0</v>
      </c>
      <c r="AH25" s="39">
        <v>0</v>
      </c>
      <c r="AI25" s="28">
        <v>100.06</v>
      </c>
      <c r="AJ25" s="49">
        <v>0</v>
      </c>
      <c r="AK25" s="56">
        <v>180</v>
      </c>
      <c r="AL25" s="28">
        <v>155.86000000000001</v>
      </c>
      <c r="AM25" s="49">
        <v>0</v>
      </c>
      <c r="AN25" s="39">
        <v>0</v>
      </c>
      <c r="AO25" s="28">
        <v>87.1</v>
      </c>
      <c r="AP25" s="49">
        <v>0</v>
      </c>
      <c r="AQ25" s="39">
        <v>0</v>
      </c>
      <c r="AR25" s="28">
        <v>109.7</v>
      </c>
      <c r="AS25" s="49">
        <v>0</v>
      </c>
      <c r="AT25" s="26">
        <f t="shared" si="0"/>
        <v>1760.1200000000001</v>
      </c>
    </row>
    <row r="26" spans="1:46" hidden="1" x14ac:dyDescent="0.25">
      <c r="A26" s="39" t="s">
        <v>79</v>
      </c>
      <c r="B26" s="32" t="s">
        <v>121</v>
      </c>
      <c r="C26" s="32" t="s">
        <v>122</v>
      </c>
      <c r="D26" s="32" t="s">
        <v>123</v>
      </c>
      <c r="E26" s="32" t="s">
        <v>124</v>
      </c>
      <c r="F26" s="46">
        <v>1389</v>
      </c>
      <c r="G26" s="8">
        <v>1</v>
      </c>
      <c r="H26" s="13">
        <v>2</v>
      </c>
      <c r="I26" s="28">
        <v>115.44</v>
      </c>
      <c r="J26" s="53">
        <v>5</v>
      </c>
      <c r="K26" s="39">
        <v>0</v>
      </c>
      <c r="L26" s="52">
        <f>145.72*150%</f>
        <v>218.57999999999998</v>
      </c>
      <c r="M26" s="49">
        <v>0</v>
      </c>
      <c r="N26" s="39">
        <v>0</v>
      </c>
      <c r="O26" s="28">
        <v>79.7</v>
      </c>
      <c r="P26" s="53">
        <v>5</v>
      </c>
      <c r="Q26" s="39">
        <v>0</v>
      </c>
      <c r="R26" s="54">
        <f>88.72*150%</f>
        <v>133.07999999999998</v>
      </c>
      <c r="S26" s="49">
        <v>0</v>
      </c>
      <c r="T26" s="39">
        <v>0</v>
      </c>
      <c r="U26" s="39">
        <v>0</v>
      </c>
      <c r="V26" s="28">
        <v>91.48</v>
      </c>
      <c r="W26" s="49">
        <v>0</v>
      </c>
      <c r="X26" s="39">
        <v>0</v>
      </c>
      <c r="Y26" s="52">
        <f>150%*139.34</f>
        <v>209.01</v>
      </c>
      <c r="Z26" s="49">
        <v>0</v>
      </c>
      <c r="AA26" s="39">
        <v>0</v>
      </c>
      <c r="AB26" s="28">
        <v>86.01</v>
      </c>
      <c r="AC26" s="49">
        <v>0</v>
      </c>
      <c r="AD26" s="39">
        <v>0</v>
      </c>
      <c r="AE26" s="52">
        <f>150%*92.12</f>
        <v>138.18</v>
      </c>
      <c r="AF26" s="49">
        <v>0</v>
      </c>
      <c r="AG26" s="39">
        <v>0</v>
      </c>
      <c r="AH26" s="39">
        <v>0</v>
      </c>
      <c r="AI26" s="28">
        <v>96.73</v>
      </c>
      <c r="AJ26" s="49">
        <v>0</v>
      </c>
      <c r="AK26" s="39">
        <v>0</v>
      </c>
      <c r="AL26" s="28">
        <v>146.72999999999999</v>
      </c>
      <c r="AM26" s="49">
        <v>0</v>
      </c>
      <c r="AN26" s="39">
        <v>0</v>
      </c>
      <c r="AO26" s="28">
        <v>87.17</v>
      </c>
      <c r="AP26" s="49">
        <v>0</v>
      </c>
      <c r="AQ26" s="39" t="s">
        <v>79</v>
      </c>
      <c r="AR26" s="28" t="s">
        <v>79</v>
      </c>
      <c r="AS26" s="49" t="s">
        <v>79</v>
      </c>
      <c r="AT26" s="26" t="s">
        <v>79</v>
      </c>
    </row>
    <row r="27" spans="1:46" hidden="1" x14ac:dyDescent="0.25">
      <c r="A27" s="39" t="s">
        <v>79</v>
      </c>
      <c r="B27" s="29" t="s">
        <v>103</v>
      </c>
      <c r="C27" s="29" t="s">
        <v>115</v>
      </c>
      <c r="D27" s="30" t="s">
        <v>123</v>
      </c>
      <c r="E27" s="30" t="s">
        <v>125</v>
      </c>
      <c r="F27" s="45">
        <v>1396</v>
      </c>
      <c r="G27" s="9">
        <v>1</v>
      </c>
      <c r="H27" s="10">
        <v>3</v>
      </c>
      <c r="I27" s="28">
        <v>92.47</v>
      </c>
      <c r="J27" s="49">
        <v>0</v>
      </c>
      <c r="K27" s="39">
        <v>0</v>
      </c>
      <c r="L27" s="52">
        <f>145.72*150%</f>
        <v>218.57999999999998</v>
      </c>
      <c r="M27" s="49">
        <v>0</v>
      </c>
      <c r="N27" s="39" t="s">
        <v>79</v>
      </c>
      <c r="O27" s="28" t="s">
        <v>79</v>
      </c>
      <c r="P27" s="49" t="s">
        <v>79</v>
      </c>
      <c r="Q27" s="39" t="s">
        <v>79</v>
      </c>
      <c r="R27" s="28" t="s">
        <v>79</v>
      </c>
      <c r="S27" s="28" t="s">
        <v>79</v>
      </c>
      <c r="T27" s="39" t="s">
        <v>79</v>
      </c>
      <c r="U27" s="39" t="s">
        <v>79</v>
      </c>
      <c r="V27" s="28" t="s">
        <v>79</v>
      </c>
      <c r="W27" s="49" t="s">
        <v>79</v>
      </c>
      <c r="X27" s="39" t="s">
        <v>79</v>
      </c>
      <c r="Y27" s="28" t="s">
        <v>79</v>
      </c>
      <c r="Z27" s="49" t="s">
        <v>79</v>
      </c>
      <c r="AA27" s="39" t="s">
        <v>79</v>
      </c>
      <c r="AB27" s="28" t="s">
        <v>79</v>
      </c>
      <c r="AC27" s="49" t="s">
        <v>79</v>
      </c>
      <c r="AD27" s="39" t="s">
        <v>79</v>
      </c>
      <c r="AE27" s="28" t="s">
        <v>79</v>
      </c>
      <c r="AF27" s="49">
        <v>0</v>
      </c>
      <c r="AG27" s="39" t="s">
        <v>79</v>
      </c>
      <c r="AH27" s="39" t="s">
        <v>79</v>
      </c>
      <c r="AI27" s="28" t="s">
        <v>79</v>
      </c>
      <c r="AJ27" s="49" t="s">
        <v>79</v>
      </c>
      <c r="AK27" s="39" t="s">
        <v>79</v>
      </c>
      <c r="AL27" s="28" t="s">
        <v>79</v>
      </c>
      <c r="AM27" s="49" t="s">
        <v>79</v>
      </c>
      <c r="AN27" s="39" t="s">
        <v>79</v>
      </c>
      <c r="AO27" s="28" t="s">
        <v>79</v>
      </c>
      <c r="AP27" s="49" t="s">
        <v>79</v>
      </c>
      <c r="AQ27" s="39" t="s">
        <v>79</v>
      </c>
      <c r="AR27" s="28" t="s">
        <v>79</v>
      </c>
      <c r="AS27" s="49">
        <v>0</v>
      </c>
      <c r="AT27" s="26" t="s">
        <v>79</v>
      </c>
    </row>
    <row r="28" spans="1:46" hidden="1" x14ac:dyDescent="0.25">
      <c r="A28" s="39" t="s">
        <v>79</v>
      </c>
      <c r="B28" s="29" t="s">
        <v>67</v>
      </c>
      <c r="C28" s="29" t="s">
        <v>126</v>
      </c>
      <c r="D28" s="30" t="s">
        <v>127</v>
      </c>
      <c r="E28" s="30" t="s">
        <v>83</v>
      </c>
      <c r="F28" s="45">
        <v>1587</v>
      </c>
      <c r="G28" s="9">
        <v>2</v>
      </c>
      <c r="H28" s="10">
        <v>5</v>
      </c>
      <c r="I28" s="28">
        <v>80.69</v>
      </c>
      <c r="J28" s="49">
        <v>0</v>
      </c>
      <c r="K28" s="39">
        <v>0</v>
      </c>
      <c r="L28" s="28">
        <v>137.69999999999999</v>
      </c>
      <c r="M28" s="49">
        <v>0</v>
      </c>
      <c r="N28" s="39">
        <v>0</v>
      </c>
      <c r="O28" s="28">
        <v>70.25</v>
      </c>
      <c r="P28" s="49">
        <v>0</v>
      </c>
      <c r="Q28" s="39">
        <v>0</v>
      </c>
      <c r="R28" s="28">
        <v>86.87</v>
      </c>
      <c r="S28" s="53">
        <v>5</v>
      </c>
      <c r="T28" s="39">
        <v>0</v>
      </c>
      <c r="U28" s="39">
        <v>0</v>
      </c>
      <c r="V28" s="28">
        <v>80.33</v>
      </c>
      <c r="W28" s="49">
        <v>0</v>
      </c>
      <c r="X28" s="39">
        <v>0</v>
      </c>
      <c r="Y28" s="28">
        <v>133.72999999999999</v>
      </c>
      <c r="Z28" s="49">
        <v>0</v>
      </c>
      <c r="AA28" s="39">
        <v>0</v>
      </c>
      <c r="AB28" s="52">
        <f>150%*AB33</f>
        <v>0</v>
      </c>
      <c r="AC28" s="49">
        <v>0</v>
      </c>
      <c r="AD28" s="39">
        <v>0</v>
      </c>
      <c r="AE28" s="52">
        <f>150%*82.01</f>
        <v>123.01500000000001</v>
      </c>
      <c r="AF28" s="49">
        <v>0</v>
      </c>
      <c r="AG28" s="39">
        <v>0</v>
      </c>
      <c r="AH28" s="39">
        <v>0</v>
      </c>
      <c r="AI28" s="28" t="s">
        <v>79</v>
      </c>
      <c r="AJ28" s="49" t="s">
        <v>79</v>
      </c>
      <c r="AK28" s="39" t="s">
        <v>79</v>
      </c>
      <c r="AL28" s="28" t="s">
        <v>79</v>
      </c>
      <c r="AM28" s="49" t="s">
        <v>79</v>
      </c>
      <c r="AN28" s="39" t="s">
        <v>79</v>
      </c>
      <c r="AO28" s="28" t="s">
        <v>79</v>
      </c>
      <c r="AP28" s="49" t="s">
        <v>79</v>
      </c>
      <c r="AQ28" s="39" t="s">
        <v>79</v>
      </c>
      <c r="AR28" s="28" t="s">
        <v>79</v>
      </c>
      <c r="AS28" s="49">
        <v>0</v>
      </c>
      <c r="AT28" s="26" t="s">
        <v>79</v>
      </c>
    </row>
    <row r="29" spans="1:46" hidden="1" x14ac:dyDescent="0.25">
      <c r="A29" s="39" t="s">
        <v>79</v>
      </c>
      <c r="B29" s="31" t="s">
        <v>109</v>
      </c>
      <c r="C29" s="31" t="s">
        <v>119</v>
      </c>
      <c r="D29" s="31" t="s">
        <v>98</v>
      </c>
      <c r="E29" s="31" t="s">
        <v>134</v>
      </c>
      <c r="F29" s="45">
        <v>3400</v>
      </c>
      <c r="G29" s="9">
        <v>4</v>
      </c>
      <c r="H29" s="10">
        <v>13</v>
      </c>
      <c r="I29" s="28">
        <v>77.33</v>
      </c>
      <c r="J29" s="49">
        <v>0</v>
      </c>
      <c r="K29" s="39">
        <v>0</v>
      </c>
      <c r="L29" s="28">
        <v>148.35</v>
      </c>
      <c r="M29" s="49">
        <v>0</v>
      </c>
      <c r="N29" s="39" t="s">
        <v>79</v>
      </c>
      <c r="O29" s="28" t="s">
        <v>79</v>
      </c>
      <c r="P29" s="49" t="s">
        <v>79</v>
      </c>
      <c r="Q29" s="39" t="s">
        <v>79</v>
      </c>
      <c r="R29" s="28" t="s">
        <v>79</v>
      </c>
      <c r="S29" s="28" t="s">
        <v>79</v>
      </c>
      <c r="T29" s="39" t="s">
        <v>79</v>
      </c>
      <c r="U29" s="39" t="s">
        <v>79</v>
      </c>
      <c r="V29" s="28" t="s">
        <v>79</v>
      </c>
      <c r="W29" s="49" t="s">
        <v>79</v>
      </c>
      <c r="X29" s="39" t="s">
        <v>79</v>
      </c>
      <c r="Y29" s="28" t="s">
        <v>79</v>
      </c>
      <c r="Z29" s="49" t="s">
        <v>79</v>
      </c>
      <c r="AA29" s="39" t="s">
        <v>79</v>
      </c>
      <c r="AB29" s="28" t="s">
        <v>79</v>
      </c>
      <c r="AC29" s="49" t="s">
        <v>79</v>
      </c>
      <c r="AD29" s="39" t="s">
        <v>79</v>
      </c>
      <c r="AE29" s="28" t="s">
        <v>79</v>
      </c>
      <c r="AF29" s="49">
        <v>0</v>
      </c>
      <c r="AG29" s="39" t="s">
        <v>79</v>
      </c>
      <c r="AH29" s="39" t="s">
        <v>79</v>
      </c>
      <c r="AI29" s="28" t="s">
        <v>79</v>
      </c>
      <c r="AJ29" s="49" t="s">
        <v>79</v>
      </c>
      <c r="AK29" s="39" t="s">
        <v>79</v>
      </c>
      <c r="AL29" s="28" t="s">
        <v>79</v>
      </c>
      <c r="AM29" s="49" t="s">
        <v>79</v>
      </c>
      <c r="AN29" s="39" t="s">
        <v>79</v>
      </c>
      <c r="AO29" s="28" t="s">
        <v>79</v>
      </c>
      <c r="AP29" s="49" t="s">
        <v>79</v>
      </c>
      <c r="AQ29" s="39" t="s">
        <v>79</v>
      </c>
      <c r="AR29" s="28" t="s">
        <v>79</v>
      </c>
      <c r="AS29" s="49">
        <v>0</v>
      </c>
      <c r="AT29" s="26" t="s">
        <v>79</v>
      </c>
    </row>
  </sheetData>
  <sheetProtection selectLockedCells="1" selectUnlockedCells="1"/>
  <autoFilter ref="A2:AT29">
    <filterColumn colId="6">
      <filters>
        <filter val="3"/>
      </filters>
    </filterColumn>
  </autoFilter>
  <pageMargins left="0.7" right="0.7" top="0.75" bottom="0.75" header="0.51180555555555551" footer="0.51180555555555551"/>
  <pageSetup paperSize="9" scale="92" firstPageNumber="0" fitToWidth="3" fitToHeight="0" orientation="landscape" verticalDpi="300" r:id="rId1"/>
  <headerFooter alignWithMargins="0"/>
  <colBreaks count="2" manualBreakCount="2">
    <brk id="11" max="28" man="1"/>
    <brk id="29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T29"/>
  <sheetViews>
    <sheetView view="pageBreakPreview" zoomScale="70" zoomScaleNormal="80" zoomScaleSheetLayoutView="70" workbookViewId="0"/>
  </sheetViews>
  <sheetFormatPr defaultRowHeight="15" x14ac:dyDescent="0.25"/>
  <cols>
    <col min="1" max="1" width="5.140625" style="1" customWidth="1"/>
    <col min="2" max="3" width="22" customWidth="1"/>
    <col min="4" max="4" width="17.5703125" customWidth="1"/>
    <col min="5" max="5" width="21.140625" customWidth="1"/>
    <col min="6" max="6" width="6.5703125" style="1" customWidth="1"/>
    <col min="7" max="7" width="5.7109375" style="1" customWidth="1"/>
    <col min="8" max="8" width="6.28515625" style="1" customWidth="1"/>
    <col min="9" max="9" width="9.85546875" style="15" customWidth="1"/>
    <col min="10" max="10" width="7.7109375" style="50" customWidth="1"/>
    <col min="11" max="11" width="8.7109375" style="15" customWidth="1"/>
    <col min="12" max="12" width="7.7109375" style="15" customWidth="1"/>
    <col min="13" max="13" width="7.7109375" style="50" customWidth="1"/>
    <col min="14" max="15" width="7.7109375" style="15" customWidth="1"/>
    <col min="16" max="16" width="7.7109375" style="50" customWidth="1"/>
    <col min="17" max="18" width="7.7109375" style="15" customWidth="1"/>
    <col min="19" max="19" width="7.7109375" style="50" customWidth="1"/>
    <col min="20" max="22" width="7.7109375" style="15" customWidth="1"/>
    <col min="23" max="23" width="7.7109375" style="50" customWidth="1"/>
    <col min="24" max="24" width="7.7109375" style="15" customWidth="1"/>
    <col min="25" max="25" width="7.140625" style="15" customWidth="1"/>
    <col min="26" max="26" width="7.7109375" style="50" customWidth="1"/>
    <col min="27" max="27" width="7.7109375" style="15" customWidth="1"/>
    <col min="28" max="28" width="8.140625" style="15" customWidth="1"/>
    <col min="29" max="29" width="7.7109375" style="50" customWidth="1"/>
    <col min="30" max="30" width="7.7109375" style="15" customWidth="1"/>
    <col min="31" max="31" width="8.140625" style="15" customWidth="1"/>
    <col min="32" max="32" width="7.7109375" style="50" customWidth="1"/>
    <col min="33" max="35" width="7.7109375" style="15" customWidth="1"/>
    <col min="36" max="36" width="7.7109375" style="50" customWidth="1"/>
    <col min="37" max="38" width="7.7109375" style="15" customWidth="1"/>
    <col min="39" max="39" width="7.7109375" style="50" customWidth="1"/>
    <col min="40" max="41" width="7.7109375" style="15" customWidth="1"/>
    <col min="42" max="42" width="7.7109375" style="50" customWidth="1"/>
    <col min="43" max="44" width="7.7109375" style="15" customWidth="1"/>
    <col min="45" max="45" width="7.7109375" style="50" customWidth="1"/>
    <col min="46" max="46" width="11.42578125" style="16" customWidth="1"/>
  </cols>
  <sheetData>
    <row r="1" spans="1:46" s="34" customFormat="1" ht="30" customHeight="1" x14ac:dyDescent="0.25">
      <c r="A1" s="36"/>
      <c r="B1" s="41" t="s">
        <v>80</v>
      </c>
      <c r="C1" s="36"/>
      <c r="D1" s="36"/>
      <c r="E1" s="42" t="s">
        <v>162</v>
      </c>
      <c r="F1" s="17"/>
      <c r="G1" s="17"/>
      <c r="H1" s="17"/>
      <c r="I1" s="18"/>
      <c r="J1" s="47"/>
      <c r="K1" s="18"/>
      <c r="L1" s="18"/>
      <c r="M1" s="47"/>
      <c r="N1" s="18"/>
      <c r="O1" s="18"/>
      <c r="P1" s="47"/>
      <c r="Q1" s="18"/>
      <c r="R1" s="18"/>
      <c r="S1" s="47"/>
      <c r="T1" s="18"/>
      <c r="U1" s="18"/>
      <c r="V1" s="18"/>
      <c r="W1" s="47"/>
      <c r="X1" s="18"/>
      <c r="Y1" s="18"/>
      <c r="Z1" s="47"/>
      <c r="AA1" s="18"/>
      <c r="AB1" s="18"/>
      <c r="AC1" s="47"/>
      <c r="AD1" s="18"/>
      <c r="AE1" s="18"/>
      <c r="AF1" s="47"/>
      <c r="AG1" s="18"/>
      <c r="AH1" s="18"/>
      <c r="AI1" s="18"/>
      <c r="AJ1" s="47"/>
      <c r="AK1" s="18"/>
      <c r="AL1" s="18"/>
      <c r="AM1" s="47"/>
      <c r="AN1" s="18"/>
      <c r="AO1" s="18"/>
      <c r="AP1" s="47"/>
      <c r="AQ1" s="18"/>
      <c r="AR1" s="18"/>
      <c r="AS1" s="47"/>
      <c r="AT1" s="18"/>
    </row>
    <row r="2" spans="1:46" s="24" customFormat="1" ht="30" customHeight="1" x14ac:dyDescent="0.25">
      <c r="A2" s="19" t="s">
        <v>16</v>
      </c>
      <c r="B2" s="19" t="s">
        <v>1</v>
      </c>
      <c r="C2" s="19" t="s">
        <v>2</v>
      </c>
      <c r="D2" s="20" t="s">
        <v>3</v>
      </c>
      <c r="E2" s="19" t="s">
        <v>4</v>
      </c>
      <c r="F2" s="21" t="s">
        <v>5</v>
      </c>
      <c r="G2" s="21" t="s">
        <v>6</v>
      </c>
      <c r="H2" s="21" t="s">
        <v>7</v>
      </c>
      <c r="I2" s="27" t="s">
        <v>17</v>
      </c>
      <c r="J2" s="48" t="s">
        <v>18</v>
      </c>
      <c r="K2" s="22" t="s">
        <v>19</v>
      </c>
      <c r="L2" s="27" t="s">
        <v>20</v>
      </c>
      <c r="M2" s="48" t="s">
        <v>21</v>
      </c>
      <c r="N2" s="23" t="s">
        <v>22</v>
      </c>
      <c r="O2" s="27" t="s">
        <v>23</v>
      </c>
      <c r="P2" s="48" t="s">
        <v>24</v>
      </c>
      <c r="Q2" s="23" t="s">
        <v>51</v>
      </c>
      <c r="R2" s="27" t="s">
        <v>49</v>
      </c>
      <c r="S2" s="48" t="s">
        <v>50</v>
      </c>
      <c r="T2" s="23" t="s">
        <v>52</v>
      </c>
      <c r="U2" s="23" t="s">
        <v>160</v>
      </c>
      <c r="V2" s="27" t="s">
        <v>25</v>
      </c>
      <c r="W2" s="48" t="s">
        <v>26</v>
      </c>
      <c r="X2" s="23" t="s">
        <v>27</v>
      </c>
      <c r="Y2" s="27" t="s">
        <v>28</v>
      </c>
      <c r="Z2" s="48" t="s">
        <v>29</v>
      </c>
      <c r="AA2" s="23" t="s">
        <v>30</v>
      </c>
      <c r="AB2" s="27" t="s">
        <v>31</v>
      </c>
      <c r="AC2" s="48" t="s">
        <v>32</v>
      </c>
      <c r="AD2" s="23" t="s">
        <v>33</v>
      </c>
      <c r="AE2" s="27" t="s">
        <v>64</v>
      </c>
      <c r="AF2" s="48" t="s">
        <v>65</v>
      </c>
      <c r="AG2" s="23" t="s">
        <v>66</v>
      </c>
      <c r="AH2" s="23" t="s">
        <v>161</v>
      </c>
      <c r="AI2" s="27" t="s">
        <v>34</v>
      </c>
      <c r="AJ2" s="48" t="s">
        <v>35</v>
      </c>
      <c r="AK2" s="23" t="s">
        <v>36</v>
      </c>
      <c r="AL2" s="27" t="s">
        <v>37</v>
      </c>
      <c r="AM2" s="48" t="s">
        <v>38</v>
      </c>
      <c r="AN2" s="23" t="s">
        <v>39</v>
      </c>
      <c r="AO2" s="27" t="s">
        <v>40</v>
      </c>
      <c r="AP2" s="48" t="s">
        <v>41</v>
      </c>
      <c r="AQ2" s="23" t="s">
        <v>42</v>
      </c>
      <c r="AR2" s="27" t="s">
        <v>43</v>
      </c>
      <c r="AS2" s="48" t="s">
        <v>44</v>
      </c>
      <c r="AT2" s="23" t="s">
        <v>45</v>
      </c>
    </row>
    <row r="3" spans="1:46" ht="16.5" x14ac:dyDescent="0.3">
      <c r="A3" s="25">
        <v>1</v>
      </c>
      <c r="B3" s="32" t="s">
        <v>56</v>
      </c>
      <c r="C3" s="32" t="s">
        <v>140</v>
      </c>
      <c r="D3" s="32" t="s">
        <v>95</v>
      </c>
      <c r="E3" s="32" t="s">
        <v>141</v>
      </c>
      <c r="F3" s="46">
        <v>3396.6</v>
      </c>
      <c r="G3" s="8">
        <v>4</v>
      </c>
      <c r="H3" s="13">
        <v>18</v>
      </c>
      <c r="I3" s="28">
        <v>75.39</v>
      </c>
      <c r="J3" s="49">
        <v>0</v>
      </c>
      <c r="K3" s="39">
        <v>0</v>
      </c>
      <c r="L3" s="28">
        <v>127.34</v>
      </c>
      <c r="M3" s="49">
        <v>0</v>
      </c>
      <c r="N3" s="39">
        <v>0</v>
      </c>
      <c r="O3" s="28">
        <v>63.09</v>
      </c>
      <c r="P3" s="49">
        <v>0</v>
      </c>
      <c r="Q3" s="39">
        <v>0</v>
      </c>
      <c r="R3" s="28">
        <v>77.73</v>
      </c>
      <c r="S3" s="49">
        <v>0</v>
      </c>
      <c r="T3" s="39">
        <v>0</v>
      </c>
      <c r="U3" s="39">
        <v>0</v>
      </c>
      <c r="V3" s="28">
        <v>74.599999999999994</v>
      </c>
      <c r="W3" s="49">
        <v>0</v>
      </c>
      <c r="X3" s="39">
        <v>0</v>
      </c>
      <c r="Y3" s="28">
        <v>124.48</v>
      </c>
      <c r="Z3" s="49">
        <v>0</v>
      </c>
      <c r="AA3" s="39">
        <v>0</v>
      </c>
      <c r="AB3" s="28">
        <v>61.9</v>
      </c>
      <c r="AC3" s="49">
        <v>0</v>
      </c>
      <c r="AD3" s="39">
        <v>0</v>
      </c>
      <c r="AE3" s="28">
        <v>74.95</v>
      </c>
      <c r="AF3" s="49">
        <v>0</v>
      </c>
      <c r="AG3" s="39">
        <v>0</v>
      </c>
      <c r="AH3" s="39">
        <v>0</v>
      </c>
      <c r="AI3" s="28">
        <v>74.14</v>
      </c>
      <c r="AJ3" s="49">
        <v>0</v>
      </c>
      <c r="AK3" s="39">
        <v>0</v>
      </c>
      <c r="AL3" s="28">
        <v>121.76</v>
      </c>
      <c r="AM3" s="49">
        <v>0</v>
      </c>
      <c r="AN3" s="39">
        <v>0</v>
      </c>
      <c r="AO3" s="28">
        <v>65.239999999999995</v>
      </c>
      <c r="AP3" s="49">
        <v>0</v>
      </c>
      <c r="AQ3" s="39">
        <v>0</v>
      </c>
      <c r="AR3" s="28">
        <v>84.83</v>
      </c>
      <c r="AS3" s="49">
        <v>0</v>
      </c>
      <c r="AT3" s="26">
        <f t="shared" ref="AT3:AT25" si="0">SUM(I3:AS3)</f>
        <v>1025.45</v>
      </c>
    </row>
    <row r="4" spans="1:46" ht="16.5" x14ac:dyDescent="0.3">
      <c r="A4" s="25">
        <v>2</v>
      </c>
      <c r="B4" s="29" t="s">
        <v>107</v>
      </c>
      <c r="C4" s="29" t="s">
        <v>117</v>
      </c>
      <c r="D4" s="30" t="s">
        <v>96</v>
      </c>
      <c r="E4" s="30" t="s">
        <v>63</v>
      </c>
      <c r="F4" s="45">
        <v>3389.7999999999997</v>
      </c>
      <c r="G4" s="9">
        <v>4</v>
      </c>
      <c r="H4" s="10">
        <v>16</v>
      </c>
      <c r="I4" s="28">
        <v>79.67</v>
      </c>
      <c r="J4" s="49">
        <v>0</v>
      </c>
      <c r="K4" s="39">
        <v>0</v>
      </c>
      <c r="L4" s="28">
        <v>126.29</v>
      </c>
      <c r="M4" s="49">
        <v>0</v>
      </c>
      <c r="N4" s="39">
        <v>0</v>
      </c>
      <c r="O4" s="28">
        <v>62.66</v>
      </c>
      <c r="P4" s="49">
        <v>0</v>
      </c>
      <c r="Q4" s="39">
        <v>0</v>
      </c>
      <c r="R4" s="28">
        <v>78.849999999999994</v>
      </c>
      <c r="S4" s="49">
        <v>0</v>
      </c>
      <c r="T4" s="39">
        <v>0</v>
      </c>
      <c r="U4" s="39">
        <v>0</v>
      </c>
      <c r="V4" s="28">
        <v>77</v>
      </c>
      <c r="W4" s="49">
        <v>0</v>
      </c>
      <c r="X4" s="39">
        <v>0</v>
      </c>
      <c r="Y4" s="28">
        <v>125.09</v>
      </c>
      <c r="Z4" s="49">
        <v>0</v>
      </c>
      <c r="AA4" s="39">
        <v>0</v>
      </c>
      <c r="AB4" s="28">
        <v>62.22</v>
      </c>
      <c r="AC4" s="49">
        <v>0</v>
      </c>
      <c r="AD4" s="39">
        <v>0</v>
      </c>
      <c r="AE4" s="28">
        <v>76.97</v>
      </c>
      <c r="AF4" s="49">
        <v>0</v>
      </c>
      <c r="AG4" s="39">
        <v>0</v>
      </c>
      <c r="AH4" s="39">
        <v>0</v>
      </c>
      <c r="AI4" s="28">
        <v>75.5</v>
      </c>
      <c r="AJ4" s="49">
        <v>0</v>
      </c>
      <c r="AK4" s="39">
        <v>0</v>
      </c>
      <c r="AL4" s="28">
        <v>123.65</v>
      </c>
      <c r="AM4" s="49">
        <v>0</v>
      </c>
      <c r="AN4" s="39">
        <v>0</v>
      </c>
      <c r="AO4" s="28">
        <v>65.06</v>
      </c>
      <c r="AP4" s="49">
        <v>0</v>
      </c>
      <c r="AQ4" s="39">
        <v>0</v>
      </c>
      <c r="AR4" s="28">
        <v>84.66</v>
      </c>
      <c r="AS4" s="49">
        <v>0</v>
      </c>
      <c r="AT4" s="26">
        <f t="shared" si="0"/>
        <v>1037.6200000000001</v>
      </c>
    </row>
    <row r="5" spans="1:46" ht="16.5" hidden="1" x14ac:dyDescent="0.3">
      <c r="A5" s="25">
        <v>1</v>
      </c>
      <c r="B5" s="31" t="s">
        <v>54</v>
      </c>
      <c r="C5" s="31" t="s">
        <v>128</v>
      </c>
      <c r="D5" s="30" t="s">
        <v>127</v>
      </c>
      <c r="E5" s="31" t="s">
        <v>55</v>
      </c>
      <c r="F5" s="45">
        <v>1998</v>
      </c>
      <c r="G5" s="9">
        <v>3</v>
      </c>
      <c r="H5" s="10">
        <v>7</v>
      </c>
      <c r="I5" s="28">
        <v>80.53</v>
      </c>
      <c r="J5" s="49">
        <v>0</v>
      </c>
      <c r="K5" s="39">
        <v>0</v>
      </c>
      <c r="L5" s="28">
        <v>136.62</v>
      </c>
      <c r="M5" s="49">
        <v>0</v>
      </c>
      <c r="N5" s="39">
        <v>0</v>
      </c>
      <c r="O5" s="28">
        <v>66.97</v>
      </c>
      <c r="P5" s="49">
        <v>0</v>
      </c>
      <c r="Q5" s="39">
        <v>0</v>
      </c>
      <c r="R5" s="28">
        <v>84.31</v>
      </c>
      <c r="S5" s="53">
        <v>5</v>
      </c>
      <c r="T5" s="39">
        <v>0</v>
      </c>
      <c r="U5" s="39">
        <v>0</v>
      </c>
      <c r="V5" s="28">
        <v>78.989999999999995</v>
      </c>
      <c r="W5" s="49">
        <v>0</v>
      </c>
      <c r="X5" s="39">
        <v>0</v>
      </c>
      <c r="Y5" s="28">
        <v>132.25</v>
      </c>
      <c r="Z5" s="49">
        <v>0</v>
      </c>
      <c r="AA5" s="39">
        <v>0</v>
      </c>
      <c r="AB5" s="28">
        <v>66.56</v>
      </c>
      <c r="AC5" s="49">
        <v>0</v>
      </c>
      <c r="AD5" s="39">
        <v>0</v>
      </c>
      <c r="AE5" s="28">
        <v>80.37</v>
      </c>
      <c r="AF5" s="49">
        <v>0</v>
      </c>
      <c r="AG5" s="39">
        <v>0</v>
      </c>
      <c r="AH5" s="39">
        <v>0</v>
      </c>
      <c r="AI5" s="28">
        <v>78.680000000000007</v>
      </c>
      <c r="AJ5" s="53">
        <v>5</v>
      </c>
      <c r="AK5" s="39">
        <v>0</v>
      </c>
      <c r="AL5" s="28">
        <v>132.44999999999999</v>
      </c>
      <c r="AM5" s="53">
        <v>5</v>
      </c>
      <c r="AN5" s="39">
        <v>0</v>
      </c>
      <c r="AO5" s="28">
        <v>71.52</v>
      </c>
      <c r="AP5" s="49">
        <v>0</v>
      </c>
      <c r="AQ5" s="39">
        <v>0</v>
      </c>
      <c r="AR5" s="28">
        <v>95.35</v>
      </c>
      <c r="AS5" s="49">
        <v>0</v>
      </c>
      <c r="AT5" s="26">
        <f t="shared" si="0"/>
        <v>1119.5999999999999</v>
      </c>
    </row>
    <row r="6" spans="1:46" ht="16.5" hidden="1" x14ac:dyDescent="0.3">
      <c r="A6" s="25">
        <v>2</v>
      </c>
      <c r="B6" s="29" t="s">
        <v>144</v>
      </c>
      <c r="C6" s="29" t="s">
        <v>145</v>
      </c>
      <c r="D6" s="30" t="s">
        <v>146</v>
      </c>
      <c r="E6" s="30" t="s">
        <v>147</v>
      </c>
      <c r="F6" s="45">
        <v>1998</v>
      </c>
      <c r="G6" s="9">
        <v>3</v>
      </c>
      <c r="H6" s="10">
        <v>20</v>
      </c>
      <c r="I6" s="28">
        <v>82.54</v>
      </c>
      <c r="J6" s="49">
        <v>0</v>
      </c>
      <c r="K6" s="39">
        <v>0</v>
      </c>
      <c r="L6" s="28">
        <v>136.97</v>
      </c>
      <c r="M6" s="49">
        <v>0</v>
      </c>
      <c r="N6" s="39">
        <v>0</v>
      </c>
      <c r="O6" s="28">
        <v>68.47</v>
      </c>
      <c r="P6" s="49">
        <v>0</v>
      </c>
      <c r="Q6" s="39">
        <v>0</v>
      </c>
      <c r="R6" s="28">
        <v>83.53</v>
      </c>
      <c r="S6" s="49">
        <v>0</v>
      </c>
      <c r="T6" s="39">
        <v>0</v>
      </c>
      <c r="U6" s="39">
        <v>0</v>
      </c>
      <c r="V6" s="28">
        <v>79.489999999999995</v>
      </c>
      <c r="W6" s="49">
        <v>0</v>
      </c>
      <c r="X6" s="39">
        <v>0</v>
      </c>
      <c r="Y6" s="28">
        <v>136.32</v>
      </c>
      <c r="Z6" s="49">
        <v>0</v>
      </c>
      <c r="AA6" s="39">
        <v>0</v>
      </c>
      <c r="AB6" s="28">
        <v>68.48</v>
      </c>
      <c r="AC6" s="49">
        <v>0</v>
      </c>
      <c r="AD6" s="39">
        <v>0</v>
      </c>
      <c r="AE6" s="28">
        <v>81.99</v>
      </c>
      <c r="AF6" s="49">
        <v>0</v>
      </c>
      <c r="AG6" s="39">
        <v>0</v>
      </c>
      <c r="AH6" s="39">
        <v>0</v>
      </c>
      <c r="AI6" s="28">
        <v>78.56</v>
      </c>
      <c r="AJ6" s="49">
        <v>0</v>
      </c>
      <c r="AK6" s="39">
        <v>0</v>
      </c>
      <c r="AL6" s="28">
        <v>138.57</v>
      </c>
      <c r="AM6" s="49">
        <v>0</v>
      </c>
      <c r="AN6" s="39">
        <v>0</v>
      </c>
      <c r="AO6" s="28">
        <v>73.59</v>
      </c>
      <c r="AP6" s="49">
        <v>0</v>
      </c>
      <c r="AQ6" s="39">
        <v>0</v>
      </c>
      <c r="AR6" s="28">
        <v>93.96</v>
      </c>
      <c r="AS6" s="49">
        <v>0</v>
      </c>
      <c r="AT6" s="26">
        <f t="shared" si="0"/>
        <v>1122.4699999999998</v>
      </c>
    </row>
    <row r="7" spans="1:46" ht="16.5" hidden="1" x14ac:dyDescent="0.3">
      <c r="A7" s="25">
        <v>3</v>
      </c>
      <c r="B7" s="32" t="s">
        <v>135</v>
      </c>
      <c r="C7" s="32" t="s">
        <v>70</v>
      </c>
      <c r="D7" s="32" t="s">
        <v>92</v>
      </c>
      <c r="E7" s="32" t="s">
        <v>62</v>
      </c>
      <c r="F7" s="46">
        <v>1797</v>
      </c>
      <c r="G7" s="8">
        <v>3</v>
      </c>
      <c r="H7" s="13">
        <v>14</v>
      </c>
      <c r="I7" s="28">
        <v>80.72</v>
      </c>
      <c r="J7" s="49">
        <v>0</v>
      </c>
      <c r="K7" s="39">
        <v>0</v>
      </c>
      <c r="L7" s="28">
        <v>137.12</v>
      </c>
      <c r="M7" s="49">
        <v>0</v>
      </c>
      <c r="N7" s="39">
        <v>0</v>
      </c>
      <c r="O7" s="28">
        <v>70.319999999999993</v>
      </c>
      <c r="P7" s="49">
        <v>0</v>
      </c>
      <c r="Q7" s="39">
        <v>0</v>
      </c>
      <c r="R7" s="28">
        <v>86.67</v>
      </c>
      <c r="S7" s="49">
        <v>0</v>
      </c>
      <c r="T7" s="39">
        <v>0</v>
      </c>
      <c r="U7" s="39">
        <v>0</v>
      </c>
      <c r="V7" s="28">
        <v>79.38</v>
      </c>
      <c r="W7" s="49">
        <v>0</v>
      </c>
      <c r="X7" s="39">
        <v>0</v>
      </c>
      <c r="Y7" s="28">
        <v>133.09</v>
      </c>
      <c r="Z7" s="49">
        <v>0</v>
      </c>
      <c r="AA7" s="39">
        <v>0</v>
      </c>
      <c r="AB7" s="28">
        <v>68.72</v>
      </c>
      <c r="AC7" s="49">
        <v>0</v>
      </c>
      <c r="AD7" s="39">
        <v>0</v>
      </c>
      <c r="AE7" s="28">
        <v>83.62</v>
      </c>
      <c r="AF7" s="49">
        <v>0</v>
      </c>
      <c r="AG7" s="39">
        <v>0</v>
      </c>
      <c r="AH7" s="39">
        <v>0</v>
      </c>
      <c r="AI7" s="28">
        <v>78.62</v>
      </c>
      <c r="AJ7" s="49">
        <v>0</v>
      </c>
      <c r="AK7" s="39">
        <v>0</v>
      </c>
      <c r="AL7" s="28">
        <v>135.83000000000001</v>
      </c>
      <c r="AM7" s="49">
        <v>0</v>
      </c>
      <c r="AN7" s="39">
        <v>0</v>
      </c>
      <c r="AO7" s="28">
        <v>72.040000000000006</v>
      </c>
      <c r="AP7" s="49">
        <v>0</v>
      </c>
      <c r="AQ7" s="39">
        <v>0</v>
      </c>
      <c r="AR7" s="28">
        <v>92.78</v>
      </c>
      <c r="AS7" s="53">
        <v>5</v>
      </c>
      <c r="AT7" s="26">
        <f t="shared" si="0"/>
        <v>1123.9100000000001</v>
      </c>
    </row>
    <row r="8" spans="1:46" ht="16.5" hidden="1" x14ac:dyDescent="0.3">
      <c r="A8" s="25">
        <v>1</v>
      </c>
      <c r="B8" s="31" t="s">
        <v>106</v>
      </c>
      <c r="C8" s="31" t="s">
        <v>116</v>
      </c>
      <c r="D8" s="31" t="s">
        <v>123</v>
      </c>
      <c r="E8" s="31" t="s">
        <v>89</v>
      </c>
      <c r="F8" s="45">
        <v>1587</v>
      </c>
      <c r="G8" s="9">
        <v>2</v>
      </c>
      <c r="H8" s="10">
        <v>6</v>
      </c>
      <c r="I8" s="28">
        <v>79.349999999999994</v>
      </c>
      <c r="J8" s="49">
        <v>0</v>
      </c>
      <c r="K8" s="39">
        <v>0</v>
      </c>
      <c r="L8" s="28">
        <v>139.46</v>
      </c>
      <c r="M8" s="49">
        <v>0</v>
      </c>
      <c r="N8" s="39">
        <v>0</v>
      </c>
      <c r="O8" s="28">
        <v>72.89</v>
      </c>
      <c r="P8" s="49">
        <v>0</v>
      </c>
      <c r="Q8" s="39">
        <v>0</v>
      </c>
      <c r="R8" s="28">
        <v>87.88</v>
      </c>
      <c r="S8" s="49">
        <v>0</v>
      </c>
      <c r="T8" s="39">
        <v>0</v>
      </c>
      <c r="U8" s="39">
        <v>0</v>
      </c>
      <c r="V8" s="28">
        <v>79.77</v>
      </c>
      <c r="W8" s="49">
        <v>0</v>
      </c>
      <c r="X8" s="39">
        <v>0</v>
      </c>
      <c r="Y8" s="28">
        <v>132.71</v>
      </c>
      <c r="Z8" s="49">
        <v>0</v>
      </c>
      <c r="AA8" s="39">
        <v>0</v>
      </c>
      <c r="AB8" s="28">
        <v>71.47</v>
      </c>
      <c r="AC8" s="49">
        <v>0</v>
      </c>
      <c r="AD8" s="39">
        <v>0</v>
      </c>
      <c r="AE8" s="28">
        <v>87.23</v>
      </c>
      <c r="AF8" s="49">
        <v>0</v>
      </c>
      <c r="AG8" s="39">
        <v>0</v>
      </c>
      <c r="AH8" s="39">
        <v>0</v>
      </c>
      <c r="AI8" s="28">
        <v>88.68</v>
      </c>
      <c r="AJ8" s="49">
        <v>0</v>
      </c>
      <c r="AK8" s="39">
        <v>0</v>
      </c>
      <c r="AL8" s="28">
        <v>133.94999999999999</v>
      </c>
      <c r="AM8" s="49">
        <v>0</v>
      </c>
      <c r="AN8" s="39">
        <v>0</v>
      </c>
      <c r="AO8" s="28">
        <v>73.34</v>
      </c>
      <c r="AP8" s="49">
        <v>0</v>
      </c>
      <c r="AQ8" s="39">
        <v>0</v>
      </c>
      <c r="AR8" s="28">
        <v>92.14</v>
      </c>
      <c r="AS8" s="49">
        <v>0</v>
      </c>
      <c r="AT8" s="26">
        <f t="shared" si="0"/>
        <v>1138.8700000000001</v>
      </c>
    </row>
    <row r="9" spans="1:46" ht="16.5" x14ac:dyDescent="0.3">
      <c r="A9" s="25">
        <v>3</v>
      </c>
      <c r="B9" s="29" t="s">
        <v>100</v>
      </c>
      <c r="C9" s="29" t="s">
        <v>110</v>
      </c>
      <c r="D9" s="30" t="s">
        <v>92</v>
      </c>
      <c r="E9" s="30" t="s">
        <v>53</v>
      </c>
      <c r="F9" s="45">
        <v>2494</v>
      </c>
      <c r="G9" s="9">
        <v>4</v>
      </c>
      <c r="H9" s="10">
        <v>9</v>
      </c>
      <c r="I9" s="28">
        <v>81.02</v>
      </c>
      <c r="J9" s="49">
        <v>0</v>
      </c>
      <c r="K9" s="39">
        <v>0</v>
      </c>
      <c r="L9" s="28">
        <v>138.18</v>
      </c>
      <c r="M9" s="49">
        <v>0</v>
      </c>
      <c r="N9" s="39">
        <v>0</v>
      </c>
      <c r="O9" s="28">
        <v>68.37</v>
      </c>
      <c r="P9" s="53">
        <v>5</v>
      </c>
      <c r="Q9" s="39">
        <v>0</v>
      </c>
      <c r="R9" s="28">
        <v>85.09</v>
      </c>
      <c r="S9" s="53">
        <v>5</v>
      </c>
      <c r="T9" s="39">
        <v>0</v>
      </c>
      <c r="U9" s="39">
        <v>0</v>
      </c>
      <c r="V9" s="28">
        <v>80.489999999999995</v>
      </c>
      <c r="W9" s="49">
        <v>0</v>
      </c>
      <c r="X9" s="39">
        <v>0</v>
      </c>
      <c r="Y9" s="28">
        <v>138.99</v>
      </c>
      <c r="Z9" s="49">
        <v>0</v>
      </c>
      <c r="AA9" s="39">
        <v>0</v>
      </c>
      <c r="AB9" s="28">
        <v>69.3</v>
      </c>
      <c r="AC9" s="49">
        <v>0</v>
      </c>
      <c r="AD9" s="39">
        <v>0</v>
      </c>
      <c r="AE9" s="28">
        <v>83.9</v>
      </c>
      <c r="AF9" s="49">
        <v>0</v>
      </c>
      <c r="AG9" s="39">
        <v>0</v>
      </c>
      <c r="AH9" s="39">
        <v>0</v>
      </c>
      <c r="AI9" s="28">
        <v>80.36</v>
      </c>
      <c r="AJ9" s="49">
        <v>0</v>
      </c>
      <c r="AK9" s="39">
        <v>0</v>
      </c>
      <c r="AL9" s="28">
        <v>136.82</v>
      </c>
      <c r="AM9" s="49">
        <v>0</v>
      </c>
      <c r="AN9" s="39">
        <v>0</v>
      </c>
      <c r="AO9" s="28">
        <v>72.790000000000006</v>
      </c>
      <c r="AP9" s="49">
        <v>0</v>
      </c>
      <c r="AQ9" s="39">
        <v>0</v>
      </c>
      <c r="AR9" s="28">
        <v>94.98</v>
      </c>
      <c r="AS9" s="49">
        <v>0</v>
      </c>
      <c r="AT9" s="26">
        <f t="shared" si="0"/>
        <v>1140.29</v>
      </c>
    </row>
    <row r="10" spans="1:46" ht="16.5" hidden="1" x14ac:dyDescent="0.3">
      <c r="A10" s="25">
        <v>2</v>
      </c>
      <c r="B10" s="29" t="s">
        <v>138</v>
      </c>
      <c r="C10" s="29" t="s">
        <v>139</v>
      </c>
      <c r="D10" s="30" t="s">
        <v>96</v>
      </c>
      <c r="E10" s="30" t="s">
        <v>8</v>
      </c>
      <c r="F10" s="45">
        <v>1598</v>
      </c>
      <c r="G10" s="9">
        <v>2</v>
      </c>
      <c r="H10" s="10">
        <v>17</v>
      </c>
      <c r="I10" s="28">
        <v>81.96</v>
      </c>
      <c r="J10" s="49">
        <v>0</v>
      </c>
      <c r="K10" s="39">
        <v>0</v>
      </c>
      <c r="L10" s="28">
        <v>140.55000000000001</v>
      </c>
      <c r="M10" s="49">
        <v>0</v>
      </c>
      <c r="N10" s="39">
        <v>0</v>
      </c>
      <c r="O10" s="28">
        <v>71.87</v>
      </c>
      <c r="P10" s="49">
        <v>0</v>
      </c>
      <c r="Q10" s="39">
        <v>0</v>
      </c>
      <c r="R10" s="28">
        <v>85.38</v>
      </c>
      <c r="S10" s="49">
        <v>0</v>
      </c>
      <c r="T10" s="39">
        <v>0</v>
      </c>
      <c r="U10" s="39">
        <v>0</v>
      </c>
      <c r="V10" s="28">
        <v>80.62</v>
      </c>
      <c r="W10" s="49">
        <v>0</v>
      </c>
      <c r="X10" s="39">
        <v>0</v>
      </c>
      <c r="Y10" s="28">
        <v>136.13</v>
      </c>
      <c r="Z10" s="49">
        <v>0</v>
      </c>
      <c r="AA10" s="39">
        <v>0</v>
      </c>
      <c r="AB10" s="28">
        <v>69.2</v>
      </c>
      <c r="AC10" s="49">
        <v>0</v>
      </c>
      <c r="AD10" s="39">
        <v>0</v>
      </c>
      <c r="AE10" s="28">
        <v>82.01</v>
      </c>
      <c r="AF10" s="55">
        <v>5</v>
      </c>
      <c r="AG10" s="39">
        <v>0</v>
      </c>
      <c r="AH10" s="39">
        <v>0</v>
      </c>
      <c r="AI10" s="28">
        <v>86.97</v>
      </c>
      <c r="AJ10" s="49">
        <v>0</v>
      </c>
      <c r="AK10" s="39">
        <v>0</v>
      </c>
      <c r="AL10" s="28">
        <v>136.21</v>
      </c>
      <c r="AM10" s="49">
        <v>0</v>
      </c>
      <c r="AN10" s="39">
        <v>0</v>
      </c>
      <c r="AO10" s="28">
        <v>75.41</v>
      </c>
      <c r="AP10" s="49">
        <v>0</v>
      </c>
      <c r="AQ10" s="39">
        <v>0</v>
      </c>
      <c r="AR10" s="28">
        <v>91.05</v>
      </c>
      <c r="AS10" s="53">
        <v>5</v>
      </c>
      <c r="AT10" s="26">
        <f t="shared" si="0"/>
        <v>1147.3600000000001</v>
      </c>
    </row>
    <row r="11" spans="1:46" ht="16.5" hidden="1" x14ac:dyDescent="0.3">
      <c r="A11" s="25">
        <v>3</v>
      </c>
      <c r="B11" s="29" t="s">
        <v>129</v>
      </c>
      <c r="C11" s="29" t="s">
        <v>130</v>
      </c>
      <c r="D11" s="30" t="s">
        <v>123</v>
      </c>
      <c r="E11" s="30" t="s">
        <v>131</v>
      </c>
      <c r="F11" s="45">
        <v>1598</v>
      </c>
      <c r="G11" s="9">
        <v>2</v>
      </c>
      <c r="H11" s="10">
        <v>10</v>
      </c>
      <c r="I11" s="28">
        <v>81.349999999999994</v>
      </c>
      <c r="J11" s="49">
        <v>0</v>
      </c>
      <c r="K11" s="39">
        <v>0</v>
      </c>
      <c r="L11" s="28">
        <v>141.26</v>
      </c>
      <c r="M11" s="49">
        <v>0</v>
      </c>
      <c r="N11" s="39">
        <v>0</v>
      </c>
      <c r="O11" s="28">
        <v>69.62</v>
      </c>
      <c r="P11" s="49">
        <v>0</v>
      </c>
      <c r="Q11" s="39">
        <v>0</v>
      </c>
      <c r="R11" s="28">
        <v>84.92</v>
      </c>
      <c r="S11" s="53">
        <v>5</v>
      </c>
      <c r="T11" s="39">
        <v>0</v>
      </c>
      <c r="U11" s="39">
        <v>0</v>
      </c>
      <c r="V11" s="28">
        <v>79.45</v>
      </c>
      <c r="W11" s="49">
        <v>0</v>
      </c>
      <c r="X11" s="39">
        <v>0</v>
      </c>
      <c r="Y11" s="28">
        <v>134.49</v>
      </c>
      <c r="Z11" s="49">
        <v>0</v>
      </c>
      <c r="AA11" s="39">
        <v>0</v>
      </c>
      <c r="AB11" s="28">
        <v>68.92</v>
      </c>
      <c r="AC11" s="49">
        <v>0</v>
      </c>
      <c r="AD11" s="39">
        <v>0</v>
      </c>
      <c r="AE11" s="28">
        <v>91.39</v>
      </c>
      <c r="AF11" s="49">
        <v>0</v>
      </c>
      <c r="AG11" s="39">
        <v>0</v>
      </c>
      <c r="AH11" s="39">
        <v>0</v>
      </c>
      <c r="AI11" s="28">
        <v>85.89</v>
      </c>
      <c r="AJ11" s="49">
        <v>0</v>
      </c>
      <c r="AK11" s="39">
        <v>0</v>
      </c>
      <c r="AL11" s="28">
        <v>140.25</v>
      </c>
      <c r="AM11" s="49">
        <v>0</v>
      </c>
      <c r="AN11" s="39">
        <v>0</v>
      </c>
      <c r="AO11" s="28">
        <v>72.8</v>
      </c>
      <c r="AP11" s="49">
        <v>0</v>
      </c>
      <c r="AQ11" s="39">
        <v>0</v>
      </c>
      <c r="AR11" s="28">
        <v>93.54</v>
      </c>
      <c r="AS11" s="49">
        <v>0</v>
      </c>
      <c r="AT11" s="26">
        <f t="shared" si="0"/>
        <v>1148.8799999999999</v>
      </c>
    </row>
    <row r="12" spans="1:46" ht="16.5" hidden="1" x14ac:dyDescent="0.3">
      <c r="A12" s="25">
        <v>10</v>
      </c>
      <c r="B12" s="29" t="s">
        <v>104</v>
      </c>
      <c r="C12" s="29" t="s">
        <v>113</v>
      </c>
      <c r="D12" s="40" t="s">
        <v>93</v>
      </c>
      <c r="E12" s="30" t="s">
        <v>87</v>
      </c>
      <c r="F12" s="45">
        <v>1595</v>
      </c>
      <c r="G12" s="9">
        <v>2</v>
      </c>
      <c r="H12" s="10">
        <v>21</v>
      </c>
      <c r="I12" s="28">
        <v>80.319999999999993</v>
      </c>
      <c r="J12" s="49">
        <v>0</v>
      </c>
      <c r="K12" s="39">
        <v>0</v>
      </c>
      <c r="L12" s="28">
        <v>140.03</v>
      </c>
      <c r="M12" s="49">
        <v>0</v>
      </c>
      <c r="N12" s="39">
        <v>0</v>
      </c>
      <c r="O12" s="28">
        <v>69.430000000000007</v>
      </c>
      <c r="P12" s="49">
        <v>0</v>
      </c>
      <c r="Q12" s="39">
        <v>0</v>
      </c>
      <c r="R12" s="28">
        <v>89.29</v>
      </c>
      <c r="S12" s="49">
        <v>0</v>
      </c>
      <c r="T12" s="39">
        <v>0</v>
      </c>
      <c r="U12" s="39">
        <v>0</v>
      </c>
      <c r="V12" s="28">
        <v>80.19</v>
      </c>
      <c r="W12" s="49">
        <v>0</v>
      </c>
      <c r="X12" s="39">
        <v>0</v>
      </c>
      <c r="Y12" s="28">
        <v>137.34</v>
      </c>
      <c r="Z12" s="49">
        <v>0</v>
      </c>
      <c r="AA12" s="39">
        <v>0</v>
      </c>
      <c r="AB12" s="28">
        <v>69.45</v>
      </c>
      <c r="AC12" s="49">
        <v>0</v>
      </c>
      <c r="AD12" s="39">
        <v>0</v>
      </c>
      <c r="AE12" s="28">
        <v>84.01</v>
      </c>
      <c r="AF12" s="49">
        <v>0</v>
      </c>
      <c r="AG12" s="39">
        <v>0</v>
      </c>
      <c r="AH12" s="39">
        <v>0</v>
      </c>
      <c r="AI12" s="28">
        <v>86.06</v>
      </c>
      <c r="AJ12" s="49">
        <v>0</v>
      </c>
      <c r="AK12" s="39">
        <v>0</v>
      </c>
      <c r="AL12" s="28">
        <v>137.43</v>
      </c>
      <c r="AM12" s="53">
        <v>5</v>
      </c>
      <c r="AN12" s="39">
        <v>0</v>
      </c>
      <c r="AO12" s="28">
        <v>75.33</v>
      </c>
      <c r="AP12" s="49">
        <v>0</v>
      </c>
      <c r="AQ12" s="39">
        <v>0</v>
      </c>
      <c r="AR12" s="28">
        <v>96.49</v>
      </c>
      <c r="AS12" s="49">
        <v>0</v>
      </c>
      <c r="AT12" s="26">
        <f t="shared" si="0"/>
        <v>1150.3700000000001</v>
      </c>
    </row>
    <row r="13" spans="1:46" ht="16.5" hidden="1" x14ac:dyDescent="0.3">
      <c r="A13" s="25">
        <v>11</v>
      </c>
      <c r="B13" s="29" t="s">
        <v>81</v>
      </c>
      <c r="C13" s="29" t="s">
        <v>82</v>
      </c>
      <c r="D13" s="30" t="s">
        <v>149</v>
      </c>
      <c r="E13" s="30" t="s">
        <v>83</v>
      </c>
      <c r="F13" s="45">
        <v>1997</v>
      </c>
      <c r="G13" s="9">
        <v>3</v>
      </c>
      <c r="H13" s="10">
        <v>4</v>
      </c>
      <c r="I13" s="28">
        <v>81.67</v>
      </c>
      <c r="J13" s="49">
        <v>0</v>
      </c>
      <c r="K13" s="39">
        <v>0</v>
      </c>
      <c r="L13" s="28">
        <v>145.08000000000001</v>
      </c>
      <c r="M13" s="49">
        <v>0</v>
      </c>
      <c r="N13" s="39">
        <v>0</v>
      </c>
      <c r="O13" s="28">
        <v>69.3</v>
      </c>
      <c r="P13" s="53">
        <v>5</v>
      </c>
      <c r="Q13" s="39">
        <v>0</v>
      </c>
      <c r="R13" s="28">
        <v>86.45</v>
      </c>
      <c r="S13" s="49">
        <v>0</v>
      </c>
      <c r="T13" s="39">
        <v>0</v>
      </c>
      <c r="U13" s="39">
        <v>0</v>
      </c>
      <c r="V13" s="28">
        <v>81.319999999999993</v>
      </c>
      <c r="W13" s="49">
        <v>0</v>
      </c>
      <c r="X13" s="39">
        <v>0</v>
      </c>
      <c r="Y13" s="28">
        <v>136.59</v>
      </c>
      <c r="Z13" s="49">
        <v>0</v>
      </c>
      <c r="AA13" s="39">
        <v>0</v>
      </c>
      <c r="AB13" s="28">
        <v>69.92</v>
      </c>
      <c r="AC13" s="49">
        <v>0</v>
      </c>
      <c r="AD13" s="39">
        <v>0</v>
      </c>
      <c r="AE13" s="28">
        <v>83.47</v>
      </c>
      <c r="AF13" s="49">
        <v>0</v>
      </c>
      <c r="AG13" s="39">
        <v>0</v>
      </c>
      <c r="AH13" s="39">
        <v>0</v>
      </c>
      <c r="AI13" s="28">
        <v>85.21</v>
      </c>
      <c r="AJ13" s="49">
        <v>0</v>
      </c>
      <c r="AK13" s="39">
        <v>0</v>
      </c>
      <c r="AL13" s="28">
        <v>135.78</v>
      </c>
      <c r="AM13" s="49">
        <v>0</v>
      </c>
      <c r="AN13" s="39">
        <v>0</v>
      </c>
      <c r="AO13" s="28">
        <v>74.05</v>
      </c>
      <c r="AP13" s="49">
        <v>0</v>
      </c>
      <c r="AQ13" s="39">
        <v>0</v>
      </c>
      <c r="AR13" s="28">
        <v>107.9</v>
      </c>
      <c r="AS13" s="49">
        <v>0</v>
      </c>
      <c r="AT13" s="26">
        <f t="shared" si="0"/>
        <v>1161.74</v>
      </c>
    </row>
    <row r="14" spans="1:46" ht="16.5" hidden="1" x14ac:dyDescent="0.3">
      <c r="A14" s="25">
        <v>12</v>
      </c>
      <c r="B14" s="32" t="s">
        <v>105</v>
      </c>
      <c r="C14" s="32" t="s">
        <v>112</v>
      </c>
      <c r="D14" s="32" t="s">
        <v>94</v>
      </c>
      <c r="E14" s="32" t="s">
        <v>87</v>
      </c>
      <c r="F14" s="46">
        <v>1590</v>
      </c>
      <c r="G14" s="8">
        <v>2</v>
      </c>
      <c r="H14" s="13">
        <v>11</v>
      </c>
      <c r="I14" s="28">
        <v>86.18</v>
      </c>
      <c r="J14" s="49">
        <v>0</v>
      </c>
      <c r="K14" s="39">
        <v>0</v>
      </c>
      <c r="L14" s="28">
        <v>144.62</v>
      </c>
      <c r="M14" s="49">
        <v>0</v>
      </c>
      <c r="N14" s="39">
        <v>0</v>
      </c>
      <c r="O14" s="28">
        <v>72.650000000000006</v>
      </c>
      <c r="P14" s="49">
        <v>0</v>
      </c>
      <c r="Q14" s="39">
        <v>0</v>
      </c>
      <c r="R14" s="28">
        <v>91.98</v>
      </c>
      <c r="S14" s="49">
        <v>0</v>
      </c>
      <c r="T14" s="39">
        <v>0</v>
      </c>
      <c r="U14" s="39">
        <v>0</v>
      </c>
      <c r="V14" s="28">
        <v>82.64</v>
      </c>
      <c r="W14" s="49">
        <v>0</v>
      </c>
      <c r="X14" s="39">
        <v>0</v>
      </c>
      <c r="Y14" s="28">
        <v>139.29</v>
      </c>
      <c r="Z14" s="49">
        <v>0</v>
      </c>
      <c r="AA14" s="39">
        <v>0</v>
      </c>
      <c r="AB14" s="28">
        <v>70.239999999999995</v>
      </c>
      <c r="AC14" s="49">
        <v>0</v>
      </c>
      <c r="AD14" s="39">
        <v>0</v>
      </c>
      <c r="AE14" s="28">
        <v>87.37</v>
      </c>
      <c r="AF14" s="49">
        <v>0</v>
      </c>
      <c r="AG14" s="39">
        <v>0</v>
      </c>
      <c r="AH14" s="39">
        <v>0</v>
      </c>
      <c r="AI14" s="28">
        <v>89.43</v>
      </c>
      <c r="AJ14" s="49">
        <v>0</v>
      </c>
      <c r="AK14" s="39">
        <v>0</v>
      </c>
      <c r="AL14" s="28">
        <v>136.94999999999999</v>
      </c>
      <c r="AM14" s="49">
        <v>0</v>
      </c>
      <c r="AN14" s="39">
        <v>0</v>
      </c>
      <c r="AO14" s="28">
        <v>74.459999999999994</v>
      </c>
      <c r="AP14" s="49">
        <v>0</v>
      </c>
      <c r="AQ14" s="39">
        <v>0</v>
      </c>
      <c r="AR14" s="28">
        <v>94.28</v>
      </c>
      <c r="AS14" s="49">
        <v>0</v>
      </c>
      <c r="AT14" s="26">
        <f t="shared" si="0"/>
        <v>1170.0900000000001</v>
      </c>
    </row>
    <row r="15" spans="1:46" ht="16.5" hidden="1" x14ac:dyDescent="0.3">
      <c r="A15" s="25">
        <v>13</v>
      </c>
      <c r="B15" s="32" t="s">
        <v>108</v>
      </c>
      <c r="C15" s="32" t="s">
        <v>118</v>
      </c>
      <c r="D15" s="32" t="s">
        <v>96</v>
      </c>
      <c r="E15" s="32" t="s">
        <v>91</v>
      </c>
      <c r="F15" s="46">
        <v>1799</v>
      </c>
      <c r="G15" s="8">
        <v>3</v>
      </c>
      <c r="H15" s="13">
        <v>25</v>
      </c>
      <c r="I15" s="28">
        <v>81.42</v>
      </c>
      <c r="J15" s="49">
        <v>0</v>
      </c>
      <c r="K15" s="39">
        <v>0</v>
      </c>
      <c r="L15" s="28">
        <v>137.29</v>
      </c>
      <c r="M15" s="53">
        <v>5</v>
      </c>
      <c r="N15" s="39">
        <v>0</v>
      </c>
      <c r="O15" s="28">
        <v>73.94</v>
      </c>
      <c r="P15" s="49">
        <v>0</v>
      </c>
      <c r="Q15" s="39">
        <v>0</v>
      </c>
      <c r="R15" s="28">
        <v>94.48</v>
      </c>
      <c r="S15" s="53">
        <v>5</v>
      </c>
      <c r="T15" s="39">
        <v>0</v>
      </c>
      <c r="U15" s="39">
        <v>0</v>
      </c>
      <c r="V15" s="28">
        <v>80.099999999999994</v>
      </c>
      <c r="W15" s="49">
        <v>0</v>
      </c>
      <c r="X15" s="39">
        <v>0</v>
      </c>
      <c r="Y15" s="28">
        <v>137.05000000000001</v>
      </c>
      <c r="Z15" s="49">
        <v>0</v>
      </c>
      <c r="AA15" s="39">
        <v>0</v>
      </c>
      <c r="AB15" s="28">
        <v>73.31</v>
      </c>
      <c r="AC15" s="49">
        <v>0</v>
      </c>
      <c r="AD15" s="39">
        <v>0</v>
      </c>
      <c r="AE15" s="28">
        <v>87.93</v>
      </c>
      <c r="AF15" s="49">
        <v>0</v>
      </c>
      <c r="AG15" s="39">
        <v>0</v>
      </c>
      <c r="AH15" s="39">
        <v>0</v>
      </c>
      <c r="AI15" s="28">
        <v>80.61</v>
      </c>
      <c r="AJ15" s="49">
        <v>0</v>
      </c>
      <c r="AK15" s="39">
        <v>0</v>
      </c>
      <c r="AL15" s="28">
        <v>137.82</v>
      </c>
      <c r="AM15" s="49">
        <v>0</v>
      </c>
      <c r="AN15" s="39">
        <v>0</v>
      </c>
      <c r="AO15" s="28">
        <v>77.11</v>
      </c>
      <c r="AP15" s="49">
        <v>0</v>
      </c>
      <c r="AQ15" s="39">
        <v>0</v>
      </c>
      <c r="AR15" s="28">
        <v>102.2</v>
      </c>
      <c r="AS15" s="49">
        <v>0</v>
      </c>
      <c r="AT15" s="26">
        <f t="shared" si="0"/>
        <v>1173.26</v>
      </c>
    </row>
    <row r="16" spans="1:46" ht="16.5" hidden="1" x14ac:dyDescent="0.3">
      <c r="A16" s="25">
        <v>14</v>
      </c>
      <c r="B16" s="29" t="s">
        <v>120</v>
      </c>
      <c r="C16" s="29" t="s">
        <v>85</v>
      </c>
      <c r="D16" s="30" t="s">
        <v>92</v>
      </c>
      <c r="E16" s="30" t="s">
        <v>53</v>
      </c>
      <c r="F16" s="45">
        <v>1796</v>
      </c>
      <c r="G16" s="9">
        <v>3</v>
      </c>
      <c r="H16" s="10">
        <v>8</v>
      </c>
      <c r="I16" s="28">
        <v>82.7</v>
      </c>
      <c r="J16" s="49">
        <v>0</v>
      </c>
      <c r="K16" s="39">
        <v>0</v>
      </c>
      <c r="L16" s="28">
        <v>142.01</v>
      </c>
      <c r="M16" s="49">
        <v>0</v>
      </c>
      <c r="N16" s="39">
        <v>0</v>
      </c>
      <c r="O16" s="28">
        <v>70.62</v>
      </c>
      <c r="P16" s="49">
        <v>0</v>
      </c>
      <c r="Q16" s="39">
        <v>0</v>
      </c>
      <c r="R16" s="28">
        <v>93.7</v>
      </c>
      <c r="S16" s="49">
        <v>0</v>
      </c>
      <c r="T16" s="39">
        <v>0</v>
      </c>
      <c r="U16" s="39">
        <v>0</v>
      </c>
      <c r="V16" s="28">
        <v>80.5</v>
      </c>
      <c r="W16" s="49">
        <v>0</v>
      </c>
      <c r="X16" s="39">
        <v>0</v>
      </c>
      <c r="Y16" s="28">
        <v>137.96</v>
      </c>
      <c r="Z16" s="49">
        <v>0</v>
      </c>
      <c r="AA16" s="39">
        <v>0</v>
      </c>
      <c r="AB16" s="28">
        <v>71.209999999999994</v>
      </c>
      <c r="AC16" s="49">
        <v>0</v>
      </c>
      <c r="AD16" s="39">
        <v>0</v>
      </c>
      <c r="AE16" s="28">
        <v>86.64</v>
      </c>
      <c r="AF16" s="55">
        <v>5</v>
      </c>
      <c r="AG16" s="39">
        <v>0</v>
      </c>
      <c r="AH16" s="39">
        <v>0</v>
      </c>
      <c r="AI16" s="28">
        <v>80.55</v>
      </c>
      <c r="AJ16" s="49">
        <v>0</v>
      </c>
      <c r="AK16" s="39">
        <v>0</v>
      </c>
      <c r="AL16" s="28">
        <v>142.91</v>
      </c>
      <c r="AM16" s="49">
        <v>0</v>
      </c>
      <c r="AN16" s="39">
        <v>0</v>
      </c>
      <c r="AO16" s="28">
        <v>80.34</v>
      </c>
      <c r="AP16" s="49">
        <v>0</v>
      </c>
      <c r="AQ16" s="39">
        <v>0</v>
      </c>
      <c r="AR16" s="28">
        <v>102.19</v>
      </c>
      <c r="AS16" s="49">
        <v>0</v>
      </c>
      <c r="AT16" s="26">
        <f t="shared" si="0"/>
        <v>1176.33</v>
      </c>
    </row>
    <row r="17" spans="1:46" ht="16.5" hidden="1" x14ac:dyDescent="0.3">
      <c r="A17" s="25">
        <v>1</v>
      </c>
      <c r="B17" s="29" t="s">
        <v>99</v>
      </c>
      <c r="C17" s="29" t="s">
        <v>148</v>
      </c>
      <c r="D17" s="30" t="s">
        <v>92</v>
      </c>
      <c r="E17" s="30" t="s">
        <v>61</v>
      </c>
      <c r="F17" s="45">
        <v>1368</v>
      </c>
      <c r="G17" s="9">
        <v>1</v>
      </c>
      <c r="H17" s="10">
        <v>26</v>
      </c>
      <c r="I17" s="28">
        <v>85.99</v>
      </c>
      <c r="J17" s="49">
        <v>0</v>
      </c>
      <c r="K17" s="39">
        <v>0</v>
      </c>
      <c r="L17" s="28">
        <v>152.54</v>
      </c>
      <c r="M17" s="49">
        <v>0</v>
      </c>
      <c r="N17" s="39">
        <v>0</v>
      </c>
      <c r="O17" s="28">
        <v>71.52</v>
      </c>
      <c r="P17" s="49">
        <v>0</v>
      </c>
      <c r="Q17" s="39">
        <v>0</v>
      </c>
      <c r="R17" s="28">
        <v>88.72</v>
      </c>
      <c r="S17" s="49">
        <v>0</v>
      </c>
      <c r="T17" s="39">
        <v>0</v>
      </c>
      <c r="U17" s="39">
        <v>0</v>
      </c>
      <c r="V17" s="28">
        <v>81.599999999999994</v>
      </c>
      <c r="W17" s="49">
        <v>0</v>
      </c>
      <c r="X17" s="39">
        <v>0</v>
      </c>
      <c r="Y17" s="28">
        <v>139.34</v>
      </c>
      <c r="Z17" s="49">
        <v>0</v>
      </c>
      <c r="AA17" s="39">
        <v>0</v>
      </c>
      <c r="AB17" s="28">
        <v>71.39</v>
      </c>
      <c r="AC17" s="49">
        <v>0</v>
      </c>
      <c r="AD17" s="39">
        <v>0</v>
      </c>
      <c r="AE17" s="28">
        <v>92.12</v>
      </c>
      <c r="AF17" s="49">
        <v>0</v>
      </c>
      <c r="AG17" s="39">
        <v>0</v>
      </c>
      <c r="AH17" s="39">
        <v>0</v>
      </c>
      <c r="AI17" s="28">
        <v>97.55</v>
      </c>
      <c r="AJ17" s="49">
        <v>0</v>
      </c>
      <c r="AK17" s="39">
        <v>0</v>
      </c>
      <c r="AL17" s="28">
        <v>133.62</v>
      </c>
      <c r="AM17" s="49">
        <v>0</v>
      </c>
      <c r="AN17" s="39">
        <v>0</v>
      </c>
      <c r="AO17" s="28">
        <v>74.540000000000006</v>
      </c>
      <c r="AP17" s="49">
        <v>0</v>
      </c>
      <c r="AQ17" s="39">
        <v>0</v>
      </c>
      <c r="AR17" s="28">
        <v>92.21</v>
      </c>
      <c r="AS17" s="49">
        <v>0</v>
      </c>
      <c r="AT17" s="26">
        <f t="shared" si="0"/>
        <v>1181.1400000000001</v>
      </c>
    </row>
    <row r="18" spans="1:46" ht="16.5" hidden="1" x14ac:dyDescent="0.3">
      <c r="A18" s="25">
        <v>16</v>
      </c>
      <c r="B18" s="32" t="s">
        <v>152</v>
      </c>
      <c r="C18" s="32" t="s">
        <v>153</v>
      </c>
      <c r="D18" s="32" t="s">
        <v>69</v>
      </c>
      <c r="E18" s="32" t="s">
        <v>154</v>
      </c>
      <c r="F18" s="46">
        <v>1598</v>
      </c>
      <c r="G18" s="8">
        <v>2</v>
      </c>
      <c r="H18" s="13">
        <v>22</v>
      </c>
      <c r="I18" s="28">
        <v>84.16</v>
      </c>
      <c r="J18" s="49">
        <v>0</v>
      </c>
      <c r="K18" s="39">
        <v>0</v>
      </c>
      <c r="L18" s="28">
        <v>145.71</v>
      </c>
      <c r="M18" s="49">
        <v>0</v>
      </c>
      <c r="N18" s="39">
        <v>0</v>
      </c>
      <c r="O18" s="28">
        <v>75.959999999999994</v>
      </c>
      <c r="P18" s="49">
        <v>0</v>
      </c>
      <c r="Q18" s="39">
        <v>0</v>
      </c>
      <c r="R18" s="28">
        <v>88.69</v>
      </c>
      <c r="S18" s="53">
        <v>5</v>
      </c>
      <c r="T18" s="39">
        <v>0</v>
      </c>
      <c r="U18" s="39">
        <v>0</v>
      </c>
      <c r="V18" s="28">
        <v>82.68</v>
      </c>
      <c r="W18" s="49">
        <v>0</v>
      </c>
      <c r="X18" s="39">
        <v>0</v>
      </c>
      <c r="Y18" s="28">
        <v>141.56</v>
      </c>
      <c r="Z18" s="49">
        <v>0</v>
      </c>
      <c r="AA18" s="39">
        <v>0</v>
      </c>
      <c r="AB18" s="28">
        <v>75.92</v>
      </c>
      <c r="AC18" s="49">
        <v>0</v>
      </c>
      <c r="AD18" s="39">
        <v>0</v>
      </c>
      <c r="AE18" s="28">
        <v>87.39</v>
      </c>
      <c r="AF18" s="55">
        <v>5</v>
      </c>
      <c r="AG18" s="39">
        <v>0</v>
      </c>
      <c r="AH18" s="39">
        <v>0</v>
      </c>
      <c r="AI18" s="28">
        <v>86.46</v>
      </c>
      <c r="AJ18" s="49">
        <v>0</v>
      </c>
      <c r="AK18" s="39">
        <v>0</v>
      </c>
      <c r="AL18" s="28">
        <v>139.09</v>
      </c>
      <c r="AM18" s="49">
        <v>0</v>
      </c>
      <c r="AN18" s="39">
        <v>0</v>
      </c>
      <c r="AO18" s="28">
        <v>77.099999999999994</v>
      </c>
      <c r="AP18" s="49">
        <v>0</v>
      </c>
      <c r="AQ18" s="39">
        <v>0</v>
      </c>
      <c r="AR18" s="28">
        <v>93.78</v>
      </c>
      <c r="AS18" s="49">
        <v>0</v>
      </c>
      <c r="AT18" s="26">
        <f t="shared" si="0"/>
        <v>1188.5</v>
      </c>
    </row>
    <row r="19" spans="1:46" ht="16.5" hidden="1" x14ac:dyDescent="0.3">
      <c r="A19" s="25">
        <v>17</v>
      </c>
      <c r="B19" s="29" t="s">
        <v>102</v>
      </c>
      <c r="C19" s="29" t="s">
        <v>114</v>
      </c>
      <c r="D19" s="30" t="s">
        <v>94</v>
      </c>
      <c r="E19" s="30" t="s">
        <v>88</v>
      </c>
      <c r="F19" s="45">
        <v>1598</v>
      </c>
      <c r="G19" s="9">
        <v>2</v>
      </c>
      <c r="H19" s="10">
        <v>35</v>
      </c>
      <c r="I19" s="28">
        <v>84.41</v>
      </c>
      <c r="J19" s="49">
        <v>0</v>
      </c>
      <c r="K19" s="39">
        <v>0</v>
      </c>
      <c r="L19" s="28">
        <v>141.63</v>
      </c>
      <c r="M19" s="49">
        <v>0</v>
      </c>
      <c r="N19" s="39">
        <v>0</v>
      </c>
      <c r="O19" s="28">
        <v>73.88</v>
      </c>
      <c r="P19" s="49">
        <v>0</v>
      </c>
      <c r="Q19" s="39">
        <v>0</v>
      </c>
      <c r="R19" s="28">
        <v>91.02</v>
      </c>
      <c r="S19" s="49">
        <v>0</v>
      </c>
      <c r="T19" s="39">
        <v>0</v>
      </c>
      <c r="U19" s="39">
        <v>0</v>
      </c>
      <c r="V19" s="28">
        <v>82.52</v>
      </c>
      <c r="W19" s="49">
        <v>0</v>
      </c>
      <c r="X19" s="39">
        <v>0</v>
      </c>
      <c r="Y19" s="28">
        <v>136.1</v>
      </c>
      <c r="Z19" s="49">
        <v>0</v>
      </c>
      <c r="AA19" s="39">
        <v>0</v>
      </c>
      <c r="AB19" s="28">
        <v>74.14</v>
      </c>
      <c r="AC19" s="49">
        <v>0</v>
      </c>
      <c r="AD19" s="39">
        <v>0</v>
      </c>
      <c r="AE19" s="28">
        <v>109.88</v>
      </c>
      <c r="AF19" s="49">
        <v>0</v>
      </c>
      <c r="AG19" s="39">
        <v>0</v>
      </c>
      <c r="AH19" s="39">
        <v>0</v>
      </c>
      <c r="AI19" s="28">
        <v>86.25</v>
      </c>
      <c r="AJ19" s="49">
        <v>0</v>
      </c>
      <c r="AK19" s="39">
        <v>0</v>
      </c>
      <c r="AL19" s="28">
        <v>138.44999999999999</v>
      </c>
      <c r="AM19" s="49">
        <v>0</v>
      </c>
      <c r="AN19" s="39">
        <v>0</v>
      </c>
      <c r="AO19" s="28">
        <v>77.53</v>
      </c>
      <c r="AP19" s="49">
        <v>0</v>
      </c>
      <c r="AQ19" s="39">
        <v>0</v>
      </c>
      <c r="AR19" s="28">
        <v>103.97</v>
      </c>
      <c r="AS19" s="49">
        <v>0</v>
      </c>
      <c r="AT19" s="26">
        <f t="shared" si="0"/>
        <v>1199.78</v>
      </c>
    </row>
    <row r="20" spans="1:46" ht="16.5" hidden="1" x14ac:dyDescent="0.3">
      <c r="A20" s="25">
        <v>18</v>
      </c>
      <c r="B20" s="29" t="s">
        <v>132</v>
      </c>
      <c r="C20" s="29" t="s">
        <v>133</v>
      </c>
      <c r="D20" s="30" t="s">
        <v>92</v>
      </c>
      <c r="E20" s="30" t="s">
        <v>58</v>
      </c>
      <c r="F20" s="45">
        <v>1590</v>
      </c>
      <c r="G20" s="9">
        <v>2</v>
      </c>
      <c r="H20" s="10">
        <v>12</v>
      </c>
      <c r="I20" s="28">
        <v>91.16</v>
      </c>
      <c r="J20" s="49">
        <v>0</v>
      </c>
      <c r="K20" s="39">
        <v>0</v>
      </c>
      <c r="L20" s="28">
        <v>141.29</v>
      </c>
      <c r="M20" s="49">
        <v>0</v>
      </c>
      <c r="N20" s="39">
        <v>0</v>
      </c>
      <c r="O20" s="28">
        <v>73.42</v>
      </c>
      <c r="P20" s="49">
        <v>0</v>
      </c>
      <c r="Q20" s="39">
        <v>0</v>
      </c>
      <c r="R20" s="28">
        <v>87.62</v>
      </c>
      <c r="S20" s="49">
        <v>0</v>
      </c>
      <c r="T20" s="39">
        <v>0</v>
      </c>
      <c r="U20" s="39">
        <v>0</v>
      </c>
      <c r="V20" s="28">
        <v>80.84</v>
      </c>
      <c r="W20" s="49">
        <v>0</v>
      </c>
      <c r="X20" s="39">
        <v>0</v>
      </c>
      <c r="Y20" s="28">
        <v>135.53</v>
      </c>
      <c r="Z20" s="49">
        <v>0</v>
      </c>
      <c r="AA20" s="39">
        <v>0</v>
      </c>
      <c r="AB20" s="28">
        <v>71.400000000000006</v>
      </c>
      <c r="AC20" s="49">
        <v>0</v>
      </c>
      <c r="AD20" s="39">
        <v>0</v>
      </c>
      <c r="AE20" s="28">
        <v>84.95</v>
      </c>
      <c r="AF20" s="49">
        <v>0</v>
      </c>
      <c r="AG20" s="56">
        <v>10</v>
      </c>
      <c r="AH20" s="39">
        <v>0</v>
      </c>
      <c r="AI20" s="28">
        <v>108.12</v>
      </c>
      <c r="AJ20" s="49">
        <v>0</v>
      </c>
      <c r="AK20" s="39">
        <v>0</v>
      </c>
      <c r="AL20" s="28">
        <v>155.71</v>
      </c>
      <c r="AM20" s="49">
        <v>0</v>
      </c>
      <c r="AN20" s="39">
        <v>0</v>
      </c>
      <c r="AO20" s="28">
        <v>79.97</v>
      </c>
      <c r="AP20" s="49">
        <v>0</v>
      </c>
      <c r="AQ20" s="39">
        <v>0</v>
      </c>
      <c r="AR20" s="28">
        <v>102.63</v>
      </c>
      <c r="AS20" s="49">
        <v>0</v>
      </c>
      <c r="AT20" s="26">
        <f t="shared" si="0"/>
        <v>1222.6399999999999</v>
      </c>
    </row>
    <row r="21" spans="1:46" ht="16.5" hidden="1" x14ac:dyDescent="0.3">
      <c r="A21" s="25">
        <v>2</v>
      </c>
      <c r="B21" s="29" t="s">
        <v>59</v>
      </c>
      <c r="C21" s="29" t="s">
        <v>60</v>
      </c>
      <c r="D21" s="30" t="s">
        <v>94</v>
      </c>
      <c r="E21" s="30" t="s">
        <v>61</v>
      </c>
      <c r="F21" s="45">
        <v>1242</v>
      </c>
      <c r="G21" s="9">
        <v>1</v>
      </c>
      <c r="H21" s="10">
        <v>1</v>
      </c>
      <c r="I21" s="28">
        <v>90.52</v>
      </c>
      <c r="J21" s="49">
        <v>0</v>
      </c>
      <c r="K21" s="39">
        <v>0</v>
      </c>
      <c r="L21" s="28">
        <v>145.72</v>
      </c>
      <c r="M21" s="49">
        <v>0</v>
      </c>
      <c r="N21" s="39">
        <v>0</v>
      </c>
      <c r="O21" s="28">
        <v>77.290000000000006</v>
      </c>
      <c r="P21" s="49">
        <v>0</v>
      </c>
      <c r="Q21" s="39">
        <v>0</v>
      </c>
      <c r="R21" s="28">
        <v>94.18</v>
      </c>
      <c r="S21" s="53">
        <v>5</v>
      </c>
      <c r="T21" s="39">
        <v>0</v>
      </c>
      <c r="U21" s="39">
        <v>0</v>
      </c>
      <c r="V21" s="28">
        <v>88.93</v>
      </c>
      <c r="W21" s="49">
        <v>0</v>
      </c>
      <c r="X21" s="39">
        <v>0</v>
      </c>
      <c r="Y21" s="28">
        <v>143.97</v>
      </c>
      <c r="Z21" s="49">
        <v>0</v>
      </c>
      <c r="AA21" s="39">
        <v>0</v>
      </c>
      <c r="AB21" s="28">
        <v>77.36</v>
      </c>
      <c r="AC21" s="49">
        <v>0</v>
      </c>
      <c r="AD21" s="39">
        <v>0</v>
      </c>
      <c r="AE21" s="28">
        <v>99.11</v>
      </c>
      <c r="AF21" s="49">
        <v>0</v>
      </c>
      <c r="AG21" s="39">
        <v>0</v>
      </c>
      <c r="AH21" s="39">
        <v>0</v>
      </c>
      <c r="AI21" s="28">
        <v>96.36</v>
      </c>
      <c r="AJ21" s="49">
        <v>0</v>
      </c>
      <c r="AK21" s="39">
        <v>0</v>
      </c>
      <c r="AL21" s="28">
        <v>143.91</v>
      </c>
      <c r="AM21" s="49">
        <v>0</v>
      </c>
      <c r="AN21" s="39">
        <v>0</v>
      </c>
      <c r="AO21" s="28">
        <v>80.23</v>
      </c>
      <c r="AP21" s="49">
        <v>0</v>
      </c>
      <c r="AQ21" s="39">
        <v>0</v>
      </c>
      <c r="AR21" s="28">
        <v>95.74</v>
      </c>
      <c r="AS21" s="53">
        <v>5</v>
      </c>
      <c r="AT21" s="26">
        <f t="shared" si="0"/>
        <v>1243.3200000000002</v>
      </c>
    </row>
    <row r="22" spans="1:46" ht="16.5" hidden="1" x14ac:dyDescent="0.3">
      <c r="A22" s="25">
        <v>3</v>
      </c>
      <c r="B22" s="32" t="s">
        <v>101</v>
      </c>
      <c r="C22" s="32" t="s">
        <v>111</v>
      </c>
      <c r="D22" s="32" t="s">
        <v>94</v>
      </c>
      <c r="E22" s="32" t="s">
        <v>86</v>
      </c>
      <c r="F22" s="46">
        <v>1242</v>
      </c>
      <c r="G22" s="8">
        <v>1</v>
      </c>
      <c r="H22" s="13">
        <v>23</v>
      </c>
      <c r="I22" s="28">
        <v>88.3</v>
      </c>
      <c r="J22" s="49">
        <v>0</v>
      </c>
      <c r="K22" s="56">
        <v>20</v>
      </c>
      <c r="L22" s="52">
        <f>145.72*150%</f>
        <v>218.57999999999998</v>
      </c>
      <c r="M22" s="49">
        <v>0</v>
      </c>
      <c r="N22" s="39">
        <v>0</v>
      </c>
      <c r="O22" s="28">
        <v>78.23</v>
      </c>
      <c r="P22" s="49">
        <v>0</v>
      </c>
      <c r="Q22" s="39">
        <v>0</v>
      </c>
      <c r="R22" s="28">
        <v>101.32</v>
      </c>
      <c r="S22" s="49">
        <v>0</v>
      </c>
      <c r="T22" s="39">
        <v>0</v>
      </c>
      <c r="U22" s="39">
        <v>0</v>
      </c>
      <c r="V22" s="28">
        <v>87.51</v>
      </c>
      <c r="W22" s="49">
        <v>0</v>
      </c>
      <c r="X22" s="39">
        <v>0</v>
      </c>
      <c r="Y22" s="28">
        <v>142.88</v>
      </c>
      <c r="Z22" s="49">
        <v>0</v>
      </c>
      <c r="AA22" s="39">
        <v>0</v>
      </c>
      <c r="AB22" s="28">
        <v>75.87</v>
      </c>
      <c r="AC22" s="49">
        <v>0</v>
      </c>
      <c r="AD22" s="39">
        <v>0</v>
      </c>
      <c r="AE22" s="28">
        <v>98.06</v>
      </c>
      <c r="AF22" s="49">
        <v>0</v>
      </c>
      <c r="AG22" s="39">
        <v>0</v>
      </c>
      <c r="AH22" s="39">
        <v>0</v>
      </c>
      <c r="AI22" s="28">
        <v>97.61</v>
      </c>
      <c r="AJ22" s="49">
        <v>0</v>
      </c>
      <c r="AK22" s="39">
        <v>0</v>
      </c>
      <c r="AL22" s="28">
        <v>144.32</v>
      </c>
      <c r="AM22" s="49">
        <v>0</v>
      </c>
      <c r="AN22" s="39">
        <v>0</v>
      </c>
      <c r="AO22" s="28">
        <v>84.94</v>
      </c>
      <c r="AP22" s="49">
        <v>0</v>
      </c>
      <c r="AQ22" s="39">
        <v>0</v>
      </c>
      <c r="AR22" s="28">
        <v>101.33</v>
      </c>
      <c r="AS22" s="49">
        <v>0</v>
      </c>
      <c r="AT22" s="26">
        <f t="shared" si="0"/>
        <v>1338.95</v>
      </c>
    </row>
    <row r="23" spans="1:46" ht="16.5" x14ac:dyDescent="0.3">
      <c r="A23" s="25">
        <v>4</v>
      </c>
      <c r="B23" s="29" t="s">
        <v>150</v>
      </c>
      <c r="C23" s="29" t="s">
        <v>151</v>
      </c>
      <c r="D23" s="30" t="s">
        <v>98</v>
      </c>
      <c r="E23" s="30" t="s">
        <v>68</v>
      </c>
      <c r="F23" s="45">
        <v>2550</v>
      </c>
      <c r="G23" s="9">
        <v>4</v>
      </c>
      <c r="H23" s="10">
        <v>24</v>
      </c>
      <c r="I23" s="28">
        <v>94.39</v>
      </c>
      <c r="J23" s="53">
        <v>5</v>
      </c>
      <c r="K23" s="39">
        <v>0</v>
      </c>
      <c r="L23" s="28">
        <v>168.4</v>
      </c>
      <c r="M23" s="49">
        <v>0</v>
      </c>
      <c r="N23" s="39">
        <v>0</v>
      </c>
      <c r="O23" s="28">
        <v>87.61</v>
      </c>
      <c r="P23" s="49">
        <v>0</v>
      </c>
      <c r="Q23" s="39">
        <v>0</v>
      </c>
      <c r="R23" s="52">
        <f>150%*77.73</f>
        <v>116.595</v>
      </c>
      <c r="S23" s="53">
        <v>5</v>
      </c>
      <c r="T23" s="39">
        <v>0</v>
      </c>
      <c r="U23" s="39">
        <v>0</v>
      </c>
      <c r="V23" s="28">
        <v>101.82</v>
      </c>
      <c r="W23" s="49">
        <v>0</v>
      </c>
      <c r="X23" s="39">
        <v>0</v>
      </c>
      <c r="Y23" s="28">
        <v>177.65</v>
      </c>
      <c r="Z23" s="49">
        <v>0</v>
      </c>
      <c r="AA23" s="39">
        <v>0</v>
      </c>
      <c r="AB23" s="28">
        <v>92.37</v>
      </c>
      <c r="AC23" s="49">
        <v>0</v>
      </c>
      <c r="AD23" s="39">
        <v>0</v>
      </c>
      <c r="AE23" s="52">
        <v>112.43</v>
      </c>
      <c r="AF23" s="49">
        <v>0</v>
      </c>
      <c r="AG23" s="39">
        <v>0</v>
      </c>
      <c r="AH23" s="39">
        <v>0</v>
      </c>
      <c r="AI23" s="28">
        <v>97.87</v>
      </c>
      <c r="AJ23" s="49">
        <v>0</v>
      </c>
      <c r="AK23" s="39">
        <v>0</v>
      </c>
      <c r="AL23" s="28">
        <v>170.54</v>
      </c>
      <c r="AM23" s="49">
        <v>0</v>
      </c>
      <c r="AN23" s="39">
        <v>0</v>
      </c>
      <c r="AO23" s="28">
        <v>96.02</v>
      </c>
      <c r="AP23" s="49">
        <v>0</v>
      </c>
      <c r="AQ23" s="39">
        <v>0</v>
      </c>
      <c r="AR23" s="52">
        <v>126.99</v>
      </c>
      <c r="AS23" s="49">
        <v>0</v>
      </c>
      <c r="AT23" s="26">
        <f t="shared" si="0"/>
        <v>1452.6850000000002</v>
      </c>
    </row>
    <row r="24" spans="1:46" ht="16.5" x14ac:dyDescent="0.3">
      <c r="A24" s="25">
        <v>5</v>
      </c>
      <c r="B24" s="29" t="s">
        <v>142</v>
      </c>
      <c r="C24" s="29" t="s">
        <v>143</v>
      </c>
      <c r="D24" s="30" t="s">
        <v>97</v>
      </c>
      <c r="E24" s="30" t="s">
        <v>90</v>
      </c>
      <c r="F24" s="45">
        <v>2652</v>
      </c>
      <c r="G24" s="9">
        <v>4</v>
      </c>
      <c r="H24" s="10">
        <v>19</v>
      </c>
      <c r="I24" s="28">
        <v>95.95</v>
      </c>
      <c r="J24" s="49">
        <v>0</v>
      </c>
      <c r="K24" s="39">
        <v>0</v>
      </c>
      <c r="L24" s="28">
        <v>155.69999999999999</v>
      </c>
      <c r="M24" s="49">
        <v>0</v>
      </c>
      <c r="N24" s="39">
        <v>0</v>
      </c>
      <c r="O24" s="28">
        <v>84.85</v>
      </c>
      <c r="P24" s="49">
        <v>0</v>
      </c>
      <c r="Q24" s="39">
        <v>0</v>
      </c>
      <c r="R24" s="28">
        <v>102.95</v>
      </c>
      <c r="S24" s="49">
        <v>0</v>
      </c>
      <c r="T24" s="56">
        <v>180</v>
      </c>
      <c r="U24" s="39">
        <v>0</v>
      </c>
      <c r="V24" s="28">
        <v>93.11</v>
      </c>
      <c r="W24" s="49">
        <v>0</v>
      </c>
      <c r="X24" s="39">
        <v>0</v>
      </c>
      <c r="Y24" s="28">
        <v>150.01</v>
      </c>
      <c r="Z24" s="49">
        <v>0</v>
      </c>
      <c r="AA24" s="39">
        <v>0</v>
      </c>
      <c r="AB24" s="28">
        <v>84.05</v>
      </c>
      <c r="AC24" s="49">
        <v>0</v>
      </c>
      <c r="AD24" s="39">
        <v>0</v>
      </c>
      <c r="AE24" s="28">
        <v>102.55</v>
      </c>
      <c r="AF24" s="49">
        <v>0</v>
      </c>
      <c r="AG24" s="39">
        <v>0</v>
      </c>
      <c r="AH24" s="39">
        <v>0</v>
      </c>
      <c r="AI24" s="28">
        <v>94.06</v>
      </c>
      <c r="AJ24" s="49">
        <v>0</v>
      </c>
      <c r="AK24" s="39">
        <v>0</v>
      </c>
      <c r="AL24" s="28">
        <v>148.62</v>
      </c>
      <c r="AM24" s="49">
        <v>0</v>
      </c>
      <c r="AN24" s="39">
        <v>0</v>
      </c>
      <c r="AO24" s="28">
        <v>84.92</v>
      </c>
      <c r="AP24" s="53">
        <v>5</v>
      </c>
      <c r="AQ24" s="39">
        <v>0</v>
      </c>
      <c r="AR24" s="28">
        <v>101.06</v>
      </c>
      <c r="AS24" s="51">
        <v>0</v>
      </c>
      <c r="AT24" s="26">
        <f t="shared" si="0"/>
        <v>1482.83</v>
      </c>
    </row>
    <row r="25" spans="1:46" ht="16.5" hidden="1" x14ac:dyDescent="0.3">
      <c r="A25" s="25">
        <v>23</v>
      </c>
      <c r="B25" s="29" t="s">
        <v>136</v>
      </c>
      <c r="C25" s="29" t="s">
        <v>137</v>
      </c>
      <c r="D25" s="30" t="s">
        <v>123</v>
      </c>
      <c r="E25" s="30" t="s">
        <v>87</v>
      </c>
      <c r="F25" s="45">
        <v>1343</v>
      </c>
      <c r="G25" s="9">
        <v>1</v>
      </c>
      <c r="H25" s="10">
        <v>15</v>
      </c>
      <c r="I25" s="28">
        <v>93.09</v>
      </c>
      <c r="J25" s="49">
        <v>0</v>
      </c>
      <c r="K25" s="39">
        <v>0</v>
      </c>
      <c r="L25" s="28">
        <v>177.42</v>
      </c>
      <c r="M25" s="49">
        <v>0</v>
      </c>
      <c r="N25" s="39">
        <v>0</v>
      </c>
      <c r="O25" s="28">
        <v>85.43</v>
      </c>
      <c r="P25" s="49">
        <v>0</v>
      </c>
      <c r="Q25" s="39">
        <v>0</v>
      </c>
      <c r="R25" s="28">
        <v>95.19</v>
      </c>
      <c r="S25" s="55">
        <v>5</v>
      </c>
      <c r="T25" s="39">
        <v>0</v>
      </c>
      <c r="U25" s="39">
        <v>0</v>
      </c>
      <c r="V25" s="28">
        <v>90.95</v>
      </c>
      <c r="W25" s="49">
        <v>0</v>
      </c>
      <c r="X25" s="56">
        <v>240</v>
      </c>
      <c r="Y25" s="28">
        <v>153.11000000000001</v>
      </c>
      <c r="Z25" s="49">
        <v>0</v>
      </c>
      <c r="AA25" s="39">
        <v>0</v>
      </c>
      <c r="AB25" s="28">
        <v>83.31</v>
      </c>
      <c r="AC25" s="49">
        <v>0</v>
      </c>
      <c r="AD25" s="39">
        <v>0</v>
      </c>
      <c r="AE25" s="28">
        <v>103.9</v>
      </c>
      <c r="AF25" s="49">
        <v>0</v>
      </c>
      <c r="AG25" s="39">
        <v>0</v>
      </c>
      <c r="AH25" s="39">
        <v>0</v>
      </c>
      <c r="AI25" s="28">
        <v>100.06</v>
      </c>
      <c r="AJ25" s="49">
        <v>0</v>
      </c>
      <c r="AK25" s="56">
        <v>180</v>
      </c>
      <c r="AL25" s="28">
        <v>155.86000000000001</v>
      </c>
      <c r="AM25" s="49">
        <v>0</v>
      </c>
      <c r="AN25" s="39">
        <v>0</v>
      </c>
      <c r="AO25" s="28">
        <v>87.1</v>
      </c>
      <c r="AP25" s="49">
        <v>0</v>
      </c>
      <c r="AQ25" s="39">
        <v>0</v>
      </c>
      <c r="AR25" s="28">
        <v>109.7</v>
      </c>
      <c r="AS25" s="49">
        <v>0</v>
      </c>
      <c r="AT25" s="26">
        <f t="shared" si="0"/>
        <v>1760.1200000000001</v>
      </c>
    </row>
    <row r="26" spans="1:46" hidden="1" x14ac:dyDescent="0.25">
      <c r="A26" s="39" t="s">
        <v>79</v>
      </c>
      <c r="B26" s="32" t="s">
        <v>121</v>
      </c>
      <c r="C26" s="32" t="s">
        <v>122</v>
      </c>
      <c r="D26" s="32" t="s">
        <v>123</v>
      </c>
      <c r="E26" s="32" t="s">
        <v>124</v>
      </c>
      <c r="F26" s="46">
        <v>1389</v>
      </c>
      <c r="G26" s="8">
        <v>1</v>
      </c>
      <c r="H26" s="13">
        <v>2</v>
      </c>
      <c r="I26" s="28">
        <v>115.44</v>
      </c>
      <c r="J26" s="53">
        <v>5</v>
      </c>
      <c r="K26" s="39">
        <v>0</v>
      </c>
      <c r="L26" s="52">
        <f>145.72*150%</f>
        <v>218.57999999999998</v>
      </c>
      <c r="M26" s="49">
        <v>0</v>
      </c>
      <c r="N26" s="39">
        <v>0</v>
      </c>
      <c r="O26" s="28">
        <v>79.7</v>
      </c>
      <c r="P26" s="53">
        <v>5</v>
      </c>
      <c r="Q26" s="39">
        <v>0</v>
      </c>
      <c r="R26" s="54">
        <f>88.72*150%</f>
        <v>133.07999999999998</v>
      </c>
      <c r="S26" s="49">
        <v>0</v>
      </c>
      <c r="T26" s="39">
        <v>0</v>
      </c>
      <c r="U26" s="39">
        <v>0</v>
      </c>
      <c r="V26" s="28">
        <v>91.48</v>
      </c>
      <c r="W26" s="49">
        <v>0</v>
      </c>
      <c r="X26" s="39">
        <v>0</v>
      </c>
      <c r="Y26" s="52">
        <f>150%*139.34</f>
        <v>209.01</v>
      </c>
      <c r="Z26" s="49">
        <v>0</v>
      </c>
      <c r="AA26" s="39">
        <v>0</v>
      </c>
      <c r="AB26" s="28">
        <v>86.01</v>
      </c>
      <c r="AC26" s="49">
        <v>0</v>
      </c>
      <c r="AD26" s="39">
        <v>0</v>
      </c>
      <c r="AE26" s="52">
        <f>150%*92.12</f>
        <v>138.18</v>
      </c>
      <c r="AF26" s="49">
        <v>0</v>
      </c>
      <c r="AG26" s="39">
        <v>0</v>
      </c>
      <c r="AH26" s="39">
        <v>0</v>
      </c>
      <c r="AI26" s="28">
        <v>96.73</v>
      </c>
      <c r="AJ26" s="49">
        <v>0</v>
      </c>
      <c r="AK26" s="39">
        <v>0</v>
      </c>
      <c r="AL26" s="28">
        <v>146.72999999999999</v>
      </c>
      <c r="AM26" s="49">
        <v>0</v>
      </c>
      <c r="AN26" s="39">
        <v>0</v>
      </c>
      <c r="AO26" s="28">
        <v>87.17</v>
      </c>
      <c r="AP26" s="49">
        <v>0</v>
      </c>
      <c r="AQ26" s="39" t="s">
        <v>79</v>
      </c>
      <c r="AR26" s="28" t="s">
        <v>79</v>
      </c>
      <c r="AS26" s="49" t="s">
        <v>79</v>
      </c>
      <c r="AT26" s="26" t="s">
        <v>79</v>
      </c>
    </row>
    <row r="27" spans="1:46" hidden="1" x14ac:dyDescent="0.25">
      <c r="A27" s="39" t="s">
        <v>79</v>
      </c>
      <c r="B27" s="29" t="s">
        <v>103</v>
      </c>
      <c r="C27" s="29" t="s">
        <v>115</v>
      </c>
      <c r="D27" s="30" t="s">
        <v>123</v>
      </c>
      <c r="E27" s="30" t="s">
        <v>125</v>
      </c>
      <c r="F27" s="45">
        <v>1396</v>
      </c>
      <c r="G27" s="9">
        <v>1</v>
      </c>
      <c r="H27" s="10">
        <v>3</v>
      </c>
      <c r="I27" s="28">
        <v>92.47</v>
      </c>
      <c r="J27" s="49">
        <v>0</v>
      </c>
      <c r="K27" s="39">
        <v>0</v>
      </c>
      <c r="L27" s="52">
        <f>145.72*150%</f>
        <v>218.57999999999998</v>
      </c>
      <c r="M27" s="49">
        <v>0</v>
      </c>
      <c r="N27" s="39" t="s">
        <v>79</v>
      </c>
      <c r="O27" s="28" t="s">
        <v>79</v>
      </c>
      <c r="P27" s="49" t="s">
        <v>79</v>
      </c>
      <c r="Q27" s="39" t="s">
        <v>79</v>
      </c>
      <c r="R27" s="28" t="s">
        <v>79</v>
      </c>
      <c r="S27" s="28" t="s">
        <v>79</v>
      </c>
      <c r="T27" s="39" t="s">
        <v>79</v>
      </c>
      <c r="U27" s="39" t="s">
        <v>79</v>
      </c>
      <c r="V27" s="28" t="s">
        <v>79</v>
      </c>
      <c r="W27" s="49" t="s">
        <v>79</v>
      </c>
      <c r="X27" s="39" t="s">
        <v>79</v>
      </c>
      <c r="Y27" s="28" t="s">
        <v>79</v>
      </c>
      <c r="Z27" s="49" t="s">
        <v>79</v>
      </c>
      <c r="AA27" s="39" t="s">
        <v>79</v>
      </c>
      <c r="AB27" s="28" t="s">
        <v>79</v>
      </c>
      <c r="AC27" s="49" t="s">
        <v>79</v>
      </c>
      <c r="AD27" s="39" t="s">
        <v>79</v>
      </c>
      <c r="AE27" s="28" t="s">
        <v>79</v>
      </c>
      <c r="AF27" s="49">
        <v>0</v>
      </c>
      <c r="AG27" s="39" t="s">
        <v>79</v>
      </c>
      <c r="AH27" s="39" t="s">
        <v>79</v>
      </c>
      <c r="AI27" s="28" t="s">
        <v>79</v>
      </c>
      <c r="AJ27" s="49" t="s">
        <v>79</v>
      </c>
      <c r="AK27" s="39" t="s">
        <v>79</v>
      </c>
      <c r="AL27" s="28" t="s">
        <v>79</v>
      </c>
      <c r="AM27" s="49" t="s">
        <v>79</v>
      </c>
      <c r="AN27" s="39" t="s">
        <v>79</v>
      </c>
      <c r="AO27" s="28" t="s">
        <v>79</v>
      </c>
      <c r="AP27" s="49" t="s">
        <v>79</v>
      </c>
      <c r="AQ27" s="39" t="s">
        <v>79</v>
      </c>
      <c r="AR27" s="28" t="s">
        <v>79</v>
      </c>
      <c r="AS27" s="49">
        <v>0</v>
      </c>
      <c r="AT27" s="26" t="s">
        <v>79</v>
      </c>
    </row>
    <row r="28" spans="1:46" hidden="1" x14ac:dyDescent="0.25">
      <c r="A28" s="39" t="s">
        <v>79</v>
      </c>
      <c r="B28" s="29" t="s">
        <v>67</v>
      </c>
      <c r="C28" s="29" t="s">
        <v>126</v>
      </c>
      <c r="D28" s="30" t="s">
        <v>127</v>
      </c>
      <c r="E28" s="30" t="s">
        <v>83</v>
      </c>
      <c r="F28" s="45">
        <v>1587</v>
      </c>
      <c r="G28" s="9">
        <v>2</v>
      </c>
      <c r="H28" s="10">
        <v>5</v>
      </c>
      <c r="I28" s="28">
        <v>80.69</v>
      </c>
      <c r="J28" s="49">
        <v>0</v>
      </c>
      <c r="K28" s="39">
        <v>0</v>
      </c>
      <c r="L28" s="28">
        <v>137.69999999999999</v>
      </c>
      <c r="M28" s="49">
        <v>0</v>
      </c>
      <c r="N28" s="39">
        <v>0</v>
      </c>
      <c r="O28" s="28">
        <v>70.25</v>
      </c>
      <c r="P28" s="49">
        <v>0</v>
      </c>
      <c r="Q28" s="39">
        <v>0</v>
      </c>
      <c r="R28" s="28">
        <v>86.87</v>
      </c>
      <c r="S28" s="53">
        <v>5</v>
      </c>
      <c r="T28" s="39">
        <v>0</v>
      </c>
      <c r="U28" s="39">
        <v>0</v>
      </c>
      <c r="V28" s="28">
        <v>80.33</v>
      </c>
      <c r="W28" s="49">
        <v>0</v>
      </c>
      <c r="X28" s="39">
        <v>0</v>
      </c>
      <c r="Y28" s="28">
        <v>133.72999999999999</v>
      </c>
      <c r="Z28" s="49">
        <v>0</v>
      </c>
      <c r="AA28" s="39">
        <v>0</v>
      </c>
      <c r="AB28" s="52">
        <f>150%*AB33</f>
        <v>0</v>
      </c>
      <c r="AC28" s="49">
        <v>0</v>
      </c>
      <c r="AD28" s="39">
        <v>0</v>
      </c>
      <c r="AE28" s="52">
        <f>150%*82.01</f>
        <v>123.01500000000001</v>
      </c>
      <c r="AF28" s="49">
        <v>0</v>
      </c>
      <c r="AG28" s="39">
        <v>0</v>
      </c>
      <c r="AH28" s="39">
        <v>0</v>
      </c>
      <c r="AI28" s="28" t="s">
        <v>79</v>
      </c>
      <c r="AJ28" s="49" t="s">
        <v>79</v>
      </c>
      <c r="AK28" s="39" t="s">
        <v>79</v>
      </c>
      <c r="AL28" s="28" t="s">
        <v>79</v>
      </c>
      <c r="AM28" s="49" t="s">
        <v>79</v>
      </c>
      <c r="AN28" s="39" t="s">
        <v>79</v>
      </c>
      <c r="AO28" s="28" t="s">
        <v>79</v>
      </c>
      <c r="AP28" s="49" t="s">
        <v>79</v>
      </c>
      <c r="AQ28" s="39" t="s">
        <v>79</v>
      </c>
      <c r="AR28" s="28" t="s">
        <v>79</v>
      </c>
      <c r="AS28" s="49">
        <v>0</v>
      </c>
      <c r="AT28" s="26" t="s">
        <v>79</v>
      </c>
    </row>
    <row r="29" spans="1:46" x14ac:dyDescent="0.25">
      <c r="A29" s="39" t="s">
        <v>79</v>
      </c>
      <c r="B29" s="31" t="s">
        <v>109</v>
      </c>
      <c r="C29" s="31" t="s">
        <v>119</v>
      </c>
      <c r="D29" s="31" t="s">
        <v>98</v>
      </c>
      <c r="E29" s="31" t="s">
        <v>134</v>
      </c>
      <c r="F29" s="45">
        <v>3400</v>
      </c>
      <c r="G29" s="9">
        <v>4</v>
      </c>
      <c r="H29" s="10">
        <v>13</v>
      </c>
      <c r="I29" s="28">
        <v>77.33</v>
      </c>
      <c r="J29" s="49">
        <v>0</v>
      </c>
      <c r="K29" s="39">
        <v>0</v>
      </c>
      <c r="L29" s="28">
        <v>148.35</v>
      </c>
      <c r="M29" s="49">
        <v>0</v>
      </c>
      <c r="N29" s="39" t="s">
        <v>79</v>
      </c>
      <c r="O29" s="28" t="s">
        <v>79</v>
      </c>
      <c r="P29" s="49" t="s">
        <v>79</v>
      </c>
      <c r="Q29" s="39" t="s">
        <v>79</v>
      </c>
      <c r="R29" s="28" t="s">
        <v>79</v>
      </c>
      <c r="S29" s="28" t="s">
        <v>79</v>
      </c>
      <c r="T29" s="39" t="s">
        <v>79</v>
      </c>
      <c r="U29" s="39" t="s">
        <v>79</v>
      </c>
      <c r="V29" s="28" t="s">
        <v>79</v>
      </c>
      <c r="W29" s="49" t="s">
        <v>79</v>
      </c>
      <c r="X29" s="39" t="s">
        <v>79</v>
      </c>
      <c r="Y29" s="28" t="s">
        <v>79</v>
      </c>
      <c r="Z29" s="49" t="s">
        <v>79</v>
      </c>
      <c r="AA29" s="39" t="s">
        <v>79</v>
      </c>
      <c r="AB29" s="28" t="s">
        <v>79</v>
      </c>
      <c r="AC29" s="49" t="s">
        <v>79</v>
      </c>
      <c r="AD29" s="39" t="s">
        <v>79</v>
      </c>
      <c r="AE29" s="28" t="s">
        <v>79</v>
      </c>
      <c r="AF29" s="49">
        <v>0</v>
      </c>
      <c r="AG29" s="39" t="s">
        <v>79</v>
      </c>
      <c r="AH29" s="39" t="s">
        <v>79</v>
      </c>
      <c r="AI29" s="28" t="s">
        <v>79</v>
      </c>
      <c r="AJ29" s="49" t="s">
        <v>79</v>
      </c>
      <c r="AK29" s="39" t="s">
        <v>79</v>
      </c>
      <c r="AL29" s="28" t="s">
        <v>79</v>
      </c>
      <c r="AM29" s="49" t="s">
        <v>79</v>
      </c>
      <c r="AN29" s="39" t="s">
        <v>79</v>
      </c>
      <c r="AO29" s="28" t="s">
        <v>79</v>
      </c>
      <c r="AP29" s="49" t="s">
        <v>79</v>
      </c>
      <c r="AQ29" s="39" t="s">
        <v>79</v>
      </c>
      <c r="AR29" s="28" t="s">
        <v>79</v>
      </c>
      <c r="AS29" s="49">
        <v>0</v>
      </c>
      <c r="AT29" s="26" t="s">
        <v>79</v>
      </c>
    </row>
  </sheetData>
  <sheetProtection selectLockedCells="1" selectUnlockedCells="1"/>
  <autoFilter ref="A2:AT29">
    <filterColumn colId="6">
      <filters>
        <filter val="4"/>
      </filters>
    </filterColumn>
  </autoFilter>
  <pageMargins left="0.7" right="0.7" top="0.75" bottom="0.75" header="0.51180555555555551" footer="0.51180555555555551"/>
  <pageSetup paperSize="9" scale="92" firstPageNumber="0" fitToWidth="3" fitToHeight="0" orientation="landscape" verticalDpi="300" r:id="rId1"/>
  <headerFooter alignWithMargins="0"/>
  <colBreaks count="2" manualBreakCount="2">
    <brk id="11" max="28" man="1"/>
    <brk id="29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BreakPreview" zoomScale="140" zoomScaleNormal="100" zoomScaleSheetLayoutView="140" workbookViewId="0"/>
  </sheetViews>
  <sheetFormatPr defaultRowHeight="15" x14ac:dyDescent="0.25"/>
  <cols>
    <col min="1" max="1" width="3.85546875" style="1" customWidth="1"/>
    <col min="2" max="2" width="24.140625" customWidth="1"/>
    <col min="3" max="3" width="10.7109375" customWidth="1"/>
    <col min="4" max="4" width="16.85546875" customWidth="1"/>
    <col min="5" max="5" width="12.140625" customWidth="1"/>
  </cols>
  <sheetData>
    <row r="1" spans="1:5" ht="18.75" customHeight="1" x14ac:dyDescent="0.35">
      <c r="A1" s="44" t="s">
        <v>155</v>
      </c>
      <c r="B1" s="37"/>
      <c r="C1" s="38"/>
      <c r="D1" s="61" t="s">
        <v>72</v>
      </c>
      <c r="E1" s="61"/>
    </row>
    <row r="2" spans="1:5" ht="14.25" customHeight="1" x14ac:dyDescent="0.25">
      <c r="A2" s="13" t="s">
        <v>46</v>
      </c>
      <c r="B2" s="62" t="s">
        <v>47</v>
      </c>
      <c r="C2" s="63"/>
      <c r="D2" s="62" t="s">
        <v>48</v>
      </c>
      <c r="E2" s="63"/>
    </row>
    <row r="3" spans="1:5" x14ac:dyDescent="0.25">
      <c r="A3" s="13">
        <v>1</v>
      </c>
      <c r="B3" s="64" t="s">
        <v>76</v>
      </c>
      <c r="C3" s="65"/>
      <c r="D3" s="59">
        <v>50</v>
      </c>
      <c r="E3" s="60"/>
    </row>
    <row r="4" spans="1:5" x14ac:dyDescent="0.25">
      <c r="A4" s="13">
        <v>2</v>
      </c>
      <c r="B4" s="59" t="s">
        <v>75</v>
      </c>
      <c r="C4" s="60"/>
      <c r="D4" s="59">
        <v>46</v>
      </c>
      <c r="E4" s="60"/>
    </row>
    <row r="5" spans="1:5" x14ac:dyDescent="0.25">
      <c r="A5" s="13">
        <v>3</v>
      </c>
      <c r="B5" s="59" t="s">
        <v>77</v>
      </c>
      <c r="C5" s="60"/>
      <c r="D5" s="59">
        <v>44</v>
      </c>
      <c r="E5" s="60"/>
    </row>
    <row r="6" spans="1:5" x14ac:dyDescent="0.25">
      <c r="A6" s="13">
        <v>4</v>
      </c>
      <c r="B6" s="59" t="s">
        <v>74</v>
      </c>
      <c r="C6" s="60"/>
      <c r="D6" s="59">
        <v>20</v>
      </c>
      <c r="E6" s="60"/>
    </row>
    <row r="7" spans="1:5" x14ac:dyDescent="0.25">
      <c r="A7" s="13">
        <v>4</v>
      </c>
      <c r="B7" s="59" t="s">
        <v>78</v>
      </c>
      <c r="C7" s="60"/>
      <c r="D7" s="59">
        <v>20</v>
      </c>
      <c r="E7" s="60"/>
    </row>
    <row r="8" spans="1:5" x14ac:dyDescent="0.25">
      <c r="A8" s="13">
        <v>6</v>
      </c>
      <c r="B8" s="64" t="s">
        <v>159</v>
      </c>
      <c r="C8" s="65"/>
      <c r="D8" s="59">
        <v>17</v>
      </c>
      <c r="E8" s="60"/>
    </row>
    <row r="9" spans="1:5" x14ac:dyDescent="0.25">
      <c r="A9" s="13">
        <v>7</v>
      </c>
      <c r="B9" s="59" t="s">
        <v>156</v>
      </c>
      <c r="C9" s="60"/>
      <c r="D9" s="59">
        <v>13</v>
      </c>
      <c r="E9" s="60"/>
    </row>
    <row r="10" spans="1:5" x14ac:dyDescent="0.25">
      <c r="A10" s="13">
        <v>7</v>
      </c>
      <c r="B10" s="64" t="s">
        <v>158</v>
      </c>
      <c r="C10" s="65"/>
      <c r="D10" s="59">
        <v>13</v>
      </c>
      <c r="E10" s="60"/>
    </row>
    <row r="11" spans="1:5" x14ac:dyDescent="0.25">
      <c r="A11" s="13">
        <v>9</v>
      </c>
      <c r="B11" s="59" t="s">
        <v>157</v>
      </c>
      <c r="C11" s="60"/>
      <c r="D11" s="59">
        <v>12</v>
      </c>
      <c r="E11" s="60"/>
    </row>
    <row r="12" spans="1:5" x14ac:dyDescent="0.25">
      <c r="A12" s="13">
        <v>10</v>
      </c>
      <c r="B12" s="64" t="s">
        <v>73</v>
      </c>
      <c r="C12" s="65"/>
      <c r="D12" s="59">
        <v>11</v>
      </c>
      <c r="E12" s="60"/>
    </row>
  </sheetData>
  <sortState ref="B2:E12">
    <sortCondition descending="1" ref="D2:D12"/>
  </sortState>
  <mergeCells count="23">
    <mergeCell ref="B10:C10"/>
    <mergeCell ref="D10:E10"/>
    <mergeCell ref="B11:C11"/>
    <mergeCell ref="D11:E11"/>
    <mergeCell ref="B12:C12"/>
    <mergeCell ref="D12:E12"/>
    <mergeCell ref="D6:E6"/>
    <mergeCell ref="D7:E7"/>
    <mergeCell ref="D9:E9"/>
    <mergeCell ref="B6:C6"/>
    <mergeCell ref="B7:C7"/>
    <mergeCell ref="B8:C8"/>
    <mergeCell ref="B9:C9"/>
    <mergeCell ref="D8:E8"/>
    <mergeCell ref="B5:C5"/>
    <mergeCell ref="D1:E1"/>
    <mergeCell ref="D2:E2"/>
    <mergeCell ref="B2:C2"/>
    <mergeCell ref="B3:C3"/>
    <mergeCell ref="B4:C4"/>
    <mergeCell ref="D3:E3"/>
    <mergeCell ref="D4:E4"/>
    <mergeCell ref="D5:E5"/>
  </mergeCells>
  <pageMargins left="0.7" right="0.7" top="0.75" bottom="0.75" header="0.3" footer="0.3"/>
  <pageSetup paperSize="9" scale="130" fitToWidth="0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Lista startowa</vt:lpstr>
      <vt:lpstr>Arkusz2</vt:lpstr>
      <vt:lpstr>Kl. generalna</vt:lpstr>
      <vt:lpstr>Klasa 1</vt:lpstr>
      <vt:lpstr>Klasa 2</vt:lpstr>
      <vt:lpstr>Klasa 3</vt:lpstr>
      <vt:lpstr>Klasa 4</vt:lpstr>
      <vt:lpstr>Kl. Klubowa</vt:lpstr>
      <vt:lpstr>'Kl. generalna'!Obszar_wydruku</vt:lpstr>
      <vt:lpstr>'Kl. Klubowa'!Obszar_wydruku</vt:lpstr>
      <vt:lpstr>'Klasa 1'!Obszar_wydruku</vt:lpstr>
      <vt:lpstr>'Klasa 2'!Obszar_wydruku</vt:lpstr>
      <vt:lpstr>'Klasa 3'!Obszar_wydruku</vt:lpstr>
      <vt:lpstr>'Klasa 4'!Obszar_wydruku</vt:lpstr>
      <vt:lpstr>'Lista startowa'!Obszar_wydruku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Zasada, Piotr</cp:lastModifiedBy>
  <cp:lastPrinted>2017-10-22T19:27:59Z</cp:lastPrinted>
  <dcterms:created xsi:type="dcterms:W3CDTF">2016-10-22T06:54:35Z</dcterms:created>
  <dcterms:modified xsi:type="dcterms:W3CDTF">2017-10-23T07:42:06Z</dcterms:modified>
</cp:coreProperties>
</file>